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/>
  <mc:AlternateContent xmlns:mc="http://schemas.openxmlformats.org/markup-compatibility/2006">
    <mc:Choice Requires="x15">
      <x15ac:absPath xmlns:x15ac="http://schemas.microsoft.com/office/spreadsheetml/2010/11/ac" url="C:\Users\Денис\Desktop\САЙТ 23-24\соболева19,10,23\"/>
    </mc:Choice>
  </mc:AlternateContent>
  <xr:revisionPtr revIDLastSave="0" documentId="13_ncr:1_{65A82C32-04D8-4530-AEBB-8B70B6E601CC}" xr6:coauthVersionLast="36" xr6:coauthVersionMax="36" xr10:uidLastSave="{00000000-0000-0000-0000-000000000000}"/>
  <bookViews>
    <workbookView xWindow="360" yWindow="15" windowWidth="20955" windowHeight="9720" xr2:uid="{00000000-000D-0000-FFFF-FFFF00000000}"/>
  </bookViews>
  <sheets>
    <sheet name="Лист1" sheetId="1" r:id="rId1"/>
  </sheets>
  <externalReferences>
    <externalReference r:id="rId2"/>
  </externalReferences>
  <calcPr calcId="191029"/>
</workbook>
</file>

<file path=xl/calcChain.xml><?xml version="1.0" encoding="utf-8"?>
<calcChain xmlns="http://schemas.openxmlformats.org/spreadsheetml/2006/main">
  <c r="E182" i="1" l="1"/>
  <c r="E179" i="1"/>
  <c r="E180" i="1"/>
  <c r="E181" i="1"/>
  <c r="E177" i="1"/>
  <c r="E178" i="1"/>
  <c r="F177" i="1"/>
  <c r="G177" i="1"/>
  <c r="H177" i="1"/>
  <c r="I177" i="1"/>
  <c r="J177" i="1"/>
  <c r="F178" i="1"/>
  <c r="G178" i="1"/>
  <c r="H178" i="1"/>
  <c r="I178" i="1"/>
  <c r="J178" i="1"/>
  <c r="F179" i="1"/>
  <c r="G179" i="1"/>
  <c r="H179" i="1"/>
  <c r="I179" i="1"/>
  <c r="J179" i="1"/>
  <c r="F180" i="1"/>
  <c r="G180" i="1"/>
  <c r="H180" i="1"/>
  <c r="I180" i="1"/>
  <c r="J180" i="1"/>
  <c r="F181" i="1"/>
  <c r="G181" i="1"/>
  <c r="H181" i="1"/>
  <c r="I181" i="1"/>
  <c r="J181" i="1"/>
  <c r="F182" i="1"/>
  <c r="G182" i="1"/>
  <c r="H182" i="1"/>
  <c r="I182" i="1"/>
  <c r="J182" i="1"/>
  <c r="K182" i="1"/>
  <c r="K179" i="1"/>
  <c r="K180" i="1"/>
  <c r="K181" i="1"/>
  <c r="K177" i="1"/>
  <c r="K178" i="1"/>
  <c r="F158" i="1"/>
  <c r="G158" i="1"/>
  <c r="H158" i="1"/>
  <c r="I158" i="1"/>
  <c r="J158" i="1"/>
  <c r="F159" i="1"/>
  <c r="G159" i="1"/>
  <c r="H159" i="1"/>
  <c r="I159" i="1"/>
  <c r="J159" i="1"/>
  <c r="F160" i="1"/>
  <c r="G160" i="1"/>
  <c r="H160" i="1"/>
  <c r="I160" i="1"/>
  <c r="J160" i="1"/>
  <c r="F161" i="1"/>
  <c r="G161" i="1"/>
  <c r="H161" i="1"/>
  <c r="I161" i="1"/>
  <c r="J161" i="1"/>
  <c r="K160" i="1"/>
  <c r="K161" i="1"/>
  <c r="K158" i="1"/>
  <c r="K159" i="1"/>
  <c r="K163" i="1"/>
  <c r="F163" i="1"/>
  <c r="G163" i="1"/>
  <c r="H163" i="1"/>
  <c r="I163" i="1"/>
  <c r="J163" i="1"/>
  <c r="E163" i="1"/>
  <c r="E160" i="1"/>
  <c r="E161" i="1"/>
  <c r="E158" i="1"/>
  <c r="E159" i="1"/>
  <c r="F139" i="1"/>
  <c r="G139" i="1"/>
  <c r="H139" i="1"/>
  <c r="I139" i="1"/>
  <c r="J139" i="1"/>
  <c r="F140" i="1"/>
  <c r="G140" i="1"/>
  <c r="H140" i="1"/>
  <c r="I140" i="1"/>
  <c r="J140" i="1"/>
  <c r="F144" i="1"/>
  <c r="G144" i="1"/>
  <c r="H144" i="1"/>
  <c r="I144" i="1"/>
  <c r="J144" i="1"/>
  <c r="F141" i="1"/>
  <c r="G141" i="1"/>
  <c r="H141" i="1"/>
  <c r="I141" i="1"/>
  <c r="J141" i="1"/>
  <c r="F142" i="1"/>
  <c r="G142" i="1"/>
  <c r="H142" i="1"/>
  <c r="I142" i="1"/>
  <c r="J142" i="1"/>
  <c r="K141" i="1"/>
  <c r="K142" i="1"/>
  <c r="K139" i="1"/>
  <c r="K140" i="1"/>
  <c r="K144" i="1"/>
  <c r="E144" i="1"/>
  <c r="E141" i="1"/>
  <c r="E142" i="1"/>
  <c r="E139" i="1"/>
  <c r="E140" i="1"/>
  <c r="E120" i="1"/>
  <c r="E121" i="1"/>
  <c r="E122" i="1"/>
  <c r="E124" i="1"/>
  <c r="K124" i="1"/>
  <c r="F124" i="1"/>
  <c r="G124" i="1"/>
  <c r="H124" i="1"/>
  <c r="I124" i="1"/>
  <c r="J124" i="1"/>
  <c r="F120" i="1"/>
  <c r="G120" i="1"/>
  <c r="H120" i="1"/>
  <c r="I120" i="1"/>
  <c r="J120" i="1"/>
  <c r="F121" i="1"/>
  <c r="G121" i="1"/>
  <c r="H121" i="1"/>
  <c r="I121" i="1"/>
  <c r="J121" i="1"/>
  <c r="F122" i="1"/>
  <c r="G122" i="1"/>
  <c r="H122" i="1"/>
  <c r="I122" i="1"/>
  <c r="J122" i="1"/>
  <c r="K120" i="1"/>
  <c r="K121" i="1"/>
  <c r="K122" i="1"/>
  <c r="E101" i="1"/>
  <c r="E102" i="1"/>
  <c r="E106" i="1"/>
  <c r="E103" i="1"/>
  <c r="E104" i="1"/>
  <c r="F103" i="1"/>
  <c r="G103" i="1"/>
  <c r="H103" i="1"/>
  <c r="I103" i="1"/>
  <c r="J103" i="1"/>
  <c r="F104" i="1"/>
  <c r="G104" i="1"/>
  <c r="H104" i="1"/>
  <c r="I104" i="1"/>
  <c r="J104" i="1"/>
  <c r="K103" i="1"/>
  <c r="K104" i="1"/>
  <c r="F106" i="1"/>
  <c r="G106" i="1"/>
  <c r="H106" i="1"/>
  <c r="I106" i="1"/>
  <c r="J106" i="1"/>
  <c r="K106" i="1"/>
  <c r="F101" i="1"/>
  <c r="G101" i="1"/>
  <c r="H101" i="1"/>
  <c r="I101" i="1"/>
  <c r="J101" i="1"/>
  <c r="F102" i="1"/>
  <c r="G102" i="1"/>
  <c r="H102" i="1"/>
  <c r="I102" i="1"/>
  <c r="J102" i="1"/>
  <c r="K101" i="1"/>
  <c r="K102" i="1"/>
  <c r="E87" i="1"/>
  <c r="K87" i="1"/>
  <c r="F87" i="1"/>
  <c r="G87" i="1"/>
  <c r="H87" i="1"/>
  <c r="I87" i="1"/>
  <c r="J87" i="1"/>
  <c r="F84" i="1"/>
  <c r="G84" i="1"/>
  <c r="H84" i="1"/>
  <c r="I84" i="1"/>
  <c r="J84" i="1"/>
  <c r="F85" i="1"/>
  <c r="G85" i="1"/>
  <c r="H85" i="1"/>
  <c r="I85" i="1"/>
  <c r="J85" i="1"/>
  <c r="F86" i="1"/>
  <c r="G86" i="1"/>
  <c r="H86" i="1"/>
  <c r="I86" i="1"/>
  <c r="J86" i="1"/>
  <c r="K84" i="1"/>
  <c r="K85" i="1"/>
  <c r="K86" i="1"/>
  <c r="E84" i="1"/>
  <c r="E85" i="1"/>
  <c r="E86" i="1"/>
  <c r="F82" i="1"/>
  <c r="G82" i="1"/>
  <c r="H82" i="1"/>
  <c r="I82" i="1"/>
  <c r="J82" i="1"/>
  <c r="F83" i="1"/>
  <c r="G83" i="1"/>
  <c r="H83" i="1"/>
  <c r="I83" i="1"/>
  <c r="J83" i="1"/>
  <c r="E82" i="1"/>
  <c r="E83" i="1"/>
  <c r="K82" i="1"/>
  <c r="K83" i="1"/>
  <c r="F63" i="1"/>
  <c r="G63" i="1"/>
  <c r="H63" i="1"/>
  <c r="I63" i="1"/>
  <c r="J63" i="1"/>
  <c r="F64" i="1"/>
  <c r="G64" i="1"/>
  <c r="H64" i="1"/>
  <c r="I64" i="1"/>
  <c r="J64" i="1"/>
  <c r="F65" i="1"/>
  <c r="G65" i="1"/>
  <c r="H65" i="1"/>
  <c r="I65" i="1"/>
  <c r="J65" i="1"/>
  <c r="F66" i="1"/>
  <c r="G66" i="1"/>
  <c r="H66" i="1"/>
  <c r="I66" i="1"/>
  <c r="J66" i="1"/>
  <c r="K63" i="1"/>
  <c r="K64" i="1"/>
  <c r="K65" i="1"/>
  <c r="K66" i="1"/>
  <c r="E63" i="1"/>
  <c r="E64" i="1"/>
  <c r="E65" i="1"/>
  <c r="E66" i="1"/>
  <c r="K49" i="1"/>
  <c r="K46" i="1"/>
  <c r="K47" i="1"/>
  <c r="K45" i="1"/>
  <c r="K44" i="1"/>
  <c r="F49" i="1"/>
  <c r="G49" i="1"/>
  <c r="H49" i="1"/>
  <c r="I49" i="1"/>
  <c r="J49" i="1"/>
  <c r="E49" i="1"/>
  <c r="F45" i="1" l="1"/>
  <c r="G45" i="1"/>
  <c r="H45" i="1"/>
  <c r="I45" i="1"/>
  <c r="J45" i="1"/>
  <c r="F44" i="1"/>
  <c r="G44" i="1"/>
  <c r="H44" i="1"/>
  <c r="I44" i="1"/>
  <c r="J44" i="1"/>
  <c r="E45" i="1"/>
  <c r="E44" i="1"/>
  <c r="F46" i="1"/>
  <c r="G46" i="1"/>
  <c r="H46" i="1"/>
  <c r="I46" i="1"/>
  <c r="J46" i="1"/>
  <c r="F47" i="1"/>
  <c r="G47" i="1"/>
  <c r="H47" i="1"/>
  <c r="I47" i="1"/>
  <c r="J47" i="1"/>
  <c r="E46" i="1"/>
  <c r="E47" i="1"/>
  <c r="F25" i="1"/>
  <c r="G25" i="1"/>
  <c r="H25" i="1"/>
  <c r="I25" i="1"/>
  <c r="J25" i="1"/>
  <c r="F26" i="1"/>
  <c r="G26" i="1"/>
  <c r="H26" i="1"/>
  <c r="I26" i="1"/>
  <c r="J26" i="1"/>
  <c r="F27" i="1"/>
  <c r="G27" i="1"/>
  <c r="H27" i="1"/>
  <c r="I27" i="1"/>
  <c r="J27" i="1"/>
  <c r="F28" i="1"/>
  <c r="G28" i="1"/>
  <c r="H28" i="1"/>
  <c r="I28" i="1"/>
  <c r="J28" i="1"/>
  <c r="K25" i="1"/>
  <c r="K26" i="1"/>
  <c r="K27" i="1"/>
  <c r="K28" i="1"/>
  <c r="E27" i="1"/>
  <c r="E28" i="1"/>
  <c r="E25" i="1"/>
  <c r="E26" i="1"/>
  <c r="F11" i="1" l="1"/>
  <c r="G11" i="1"/>
  <c r="H11" i="1"/>
  <c r="I11" i="1"/>
  <c r="J11" i="1"/>
  <c r="K11" i="1"/>
  <c r="F8" i="1"/>
  <c r="G8" i="1"/>
  <c r="H8" i="1"/>
  <c r="I8" i="1"/>
  <c r="J8" i="1"/>
  <c r="F9" i="1"/>
  <c r="F13" i="1" s="1"/>
  <c r="F24" i="1" s="1"/>
  <c r="G9" i="1"/>
  <c r="H9" i="1"/>
  <c r="I9" i="1"/>
  <c r="J9" i="1"/>
  <c r="J13" i="1" s="1"/>
  <c r="J24" i="1" s="1"/>
  <c r="J196" i="1" s="1"/>
  <c r="F10" i="1"/>
  <c r="G10" i="1"/>
  <c r="H10" i="1"/>
  <c r="I10" i="1"/>
  <c r="J10" i="1"/>
  <c r="E8" i="1"/>
  <c r="E9" i="1"/>
  <c r="E10" i="1"/>
  <c r="K8" i="1"/>
  <c r="K9" i="1"/>
  <c r="K10" i="1"/>
  <c r="B195" i="1"/>
  <c r="A195" i="1"/>
  <c r="L194" i="1"/>
  <c r="J194" i="1"/>
  <c r="I194" i="1"/>
  <c r="H194" i="1"/>
  <c r="G194" i="1"/>
  <c r="F194" i="1"/>
  <c r="B185" i="1"/>
  <c r="A185" i="1"/>
  <c r="L184" i="1"/>
  <c r="L195" i="1" s="1"/>
  <c r="J184" i="1"/>
  <c r="J195" i="1" s="1"/>
  <c r="I184" i="1"/>
  <c r="I195" i="1" s="1"/>
  <c r="H184" i="1"/>
  <c r="H195" i="1" s="1"/>
  <c r="G184" i="1"/>
  <c r="G195" i="1" s="1"/>
  <c r="F184" i="1"/>
  <c r="F195" i="1" s="1"/>
  <c r="B176" i="1"/>
  <c r="A176" i="1"/>
  <c r="L175" i="1"/>
  <c r="J175" i="1"/>
  <c r="I175" i="1"/>
  <c r="H175" i="1"/>
  <c r="G175" i="1"/>
  <c r="F175" i="1"/>
  <c r="B166" i="1"/>
  <c r="A166" i="1"/>
  <c r="L165" i="1"/>
  <c r="L176" i="1" s="1"/>
  <c r="J165" i="1"/>
  <c r="J176" i="1" s="1"/>
  <c r="I165" i="1"/>
  <c r="I176" i="1" s="1"/>
  <c r="H165" i="1"/>
  <c r="H176" i="1" s="1"/>
  <c r="G165" i="1"/>
  <c r="G176" i="1" s="1"/>
  <c r="F165" i="1"/>
  <c r="F176" i="1" s="1"/>
  <c r="B157" i="1"/>
  <c r="A157" i="1"/>
  <c r="L156" i="1"/>
  <c r="J156" i="1"/>
  <c r="I156" i="1"/>
  <c r="H156" i="1"/>
  <c r="G156" i="1"/>
  <c r="F156" i="1"/>
  <c r="B147" i="1"/>
  <c r="A147" i="1"/>
  <c r="L146" i="1"/>
  <c r="L157" i="1" s="1"/>
  <c r="J146" i="1"/>
  <c r="J157" i="1" s="1"/>
  <c r="I146" i="1"/>
  <c r="I157" i="1" s="1"/>
  <c r="H146" i="1"/>
  <c r="H157" i="1" s="1"/>
  <c r="G146" i="1"/>
  <c r="G157" i="1" s="1"/>
  <c r="F146" i="1"/>
  <c r="F157" i="1" s="1"/>
  <c r="B138" i="1"/>
  <c r="A138" i="1"/>
  <c r="L137" i="1"/>
  <c r="J137" i="1"/>
  <c r="I137" i="1"/>
  <c r="H137" i="1"/>
  <c r="G137" i="1"/>
  <c r="F137" i="1"/>
  <c r="B128" i="1"/>
  <c r="A128" i="1"/>
  <c r="L127" i="1"/>
  <c r="L138" i="1" s="1"/>
  <c r="J127" i="1"/>
  <c r="J138" i="1" s="1"/>
  <c r="I127" i="1"/>
  <c r="I138" i="1" s="1"/>
  <c r="H127" i="1"/>
  <c r="H138" i="1" s="1"/>
  <c r="G127" i="1"/>
  <c r="G138" i="1" s="1"/>
  <c r="F127" i="1"/>
  <c r="F138" i="1" s="1"/>
  <c r="B119" i="1"/>
  <c r="A119" i="1"/>
  <c r="L118" i="1"/>
  <c r="J118" i="1"/>
  <c r="I118" i="1"/>
  <c r="H118" i="1"/>
  <c r="G118" i="1"/>
  <c r="F118" i="1"/>
  <c r="B109" i="1"/>
  <c r="A109" i="1"/>
  <c r="L108" i="1"/>
  <c r="L119" i="1" s="1"/>
  <c r="J108" i="1"/>
  <c r="J119" i="1" s="1"/>
  <c r="I108" i="1"/>
  <c r="I119" i="1" s="1"/>
  <c r="H108" i="1"/>
  <c r="H119" i="1" s="1"/>
  <c r="G108" i="1"/>
  <c r="G119" i="1" s="1"/>
  <c r="F108" i="1"/>
  <c r="F119" i="1" s="1"/>
  <c r="B100" i="1"/>
  <c r="A100" i="1"/>
  <c r="L99" i="1"/>
  <c r="J99" i="1"/>
  <c r="I99" i="1"/>
  <c r="H99" i="1"/>
  <c r="G99" i="1"/>
  <c r="F99" i="1"/>
  <c r="B90" i="1"/>
  <c r="A90" i="1"/>
  <c r="L89" i="1"/>
  <c r="L100" i="1" s="1"/>
  <c r="J89" i="1"/>
  <c r="J100" i="1" s="1"/>
  <c r="I89" i="1"/>
  <c r="I100" i="1" s="1"/>
  <c r="H89" i="1"/>
  <c r="H100" i="1" s="1"/>
  <c r="G89" i="1"/>
  <c r="G100" i="1" s="1"/>
  <c r="F89" i="1"/>
  <c r="F100" i="1" s="1"/>
  <c r="B81" i="1"/>
  <c r="A81" i="1"/>
  <c r="L80" i="1"/>
  <c r="J80" i="1"/>
  <c r="I80" i="1"/>
  <c r="H80" i="1"/>
  <c r="G80" i="1"/>
  <c r="F80" i="1"/>
  <c r="B71" i="1"/>
  <c r="A71" i="1"/>
  <c r="L70" i="1"/>
  <c r="L81" i="1" s="1"/>
  <c r="J70" i="1"/>
  <c r="J81" i="1" s="1"/>
  <c r="I70" i="1"/>
  <c r="I81" i="1" s="1"/>
  <c r="H70" i="1"/>
  <c r="H81" i="1" s="1"/>
  <c r="G70" i="1"/>
  <c r="G81" i="1" s="1"/>
  <c r="F70" i="1"/>
  <c r="F81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L196" i="1" l="1"/>
  <c r="F196" i="1"/>
  <c r="G13" i="1"/>
  <c r="G24" i="1" s="1"/>
  <c r="G196" i="1" s="1"/>
  <c r="H13" i="1"/>
  <c r="H24" i="1" s="1"/>
  <c r="H196" i="1" s="1"/>
  <c r="I13" i="1"/>
  <c r="I24" i="1" s="1"/>
  <c r="I196" i="1" s="1"/>
</calcChain>
</file>

<file path=xl/sharedStrings.xml><?xml version="1.0" encoding="utf-8"?>
<sst xmlns="http://schemas.openxmlformats.org/spreadsheetml/2006/main" count="193" uniqueCount="48">
  <si>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</si>
  <si>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</si>
  <si>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</si>
  <si>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</si>
  <si>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</si>
  <si>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</si>
  <si>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</si>
  <si>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</si>
  <si>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</si>
  <si>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</si>
  <si>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</si>
  <si>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</si>
  <si>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</si>
  <si>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</si>
  <si>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</si>
  <si>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</si>
  <si>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</si>
  <si>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</si>
  <si>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</si>
  <si>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</si>
  <si>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</si>
  <si>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</si>
  <si>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</si>
  <si>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</si>
  <si>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</si>
  <si>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</si>
  <si>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</si>
  <si>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</si>
  <si>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</si>
  <si>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</si>
  <si>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</si>
  <si>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</si>
  <si>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</si>
  <si>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</si>
  <si>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</si>
  <si>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</si>
  <si>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</si>
  <si>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</si>
  <si>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</si>
  <si>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БМОУ Процико-Березовская ООШ</t>
  </si>
  <si>
    <t>ттк-27</t>
  </si>
  <si>
    <t>зразы из птицы с овощами и соусом</t>
  </si>
  <si>
    <t>90\49</t>
  </si>
  <si>
    <t>макароны отварные</t>
  </si>
  <si>
    <t>516-2004</t>
  </si>
  <si>
    <t>свекла тушеная</t>
  </si>
  <si>
    <t>Ярославцева</t>
  </si>
  <si>
    <t>директор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</si>
</sst>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Calibri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9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vertical="top" wrapText="1"/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0" borderId="23" xfId="0" applyFont="1" applyBorder="1" applyProtection="1">
      <protection locked="0"/>
    </xf>
    <xf numFmtId="0" fontId="11" fillId="0" borderId="24" xfId="0" applyFont="1" applyBorder="1" applyAlignment="1" applyProtection="1">
      <alignment horizontal="right"/>
      <protection locked="0"/>
    </xf>
    <xf numFmtId="0" fontId="0" fillId="0" borderId="25" xfId="0" applyBorder="1" applyProtection="1">
      <protection locked="0"/>
    </xf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1" fontId="2" fillId="2" borderId="15" xfId="0" applyNumberFormat="1" applyFont="1" applyFill="1" applyBorder="1" applyAlignment="1" applyProtection="1">
      <alignment horizontal="center" vertical="top" wrapText="1"/>
      <protection locked="0"/>
    </xf>
    <xf numFmtId="1" fontId="2" fillId="2" borderId="17" xfId="0" applyNumberFormat="1" applyFont="1" applyFill="1" applyBorder="1" applyAlignment="1" applyProtection="1">
      <alignment horizontal="center" vertical="top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44;&#1077;&#1085;&#1080;&#1089;/Desktop/23-24%20&#1087;&#1080;&#1090;&#1072;&#1085;&#1080;&#1077;%20&#1089;&#1087;&#1080;&#1089;&#1082;&#1080;/&#1047;&#1072;&#1074;&#1090;&#1088;&#1072;&#1082;%201-4%20&#1082;&#1083;%2073,49%20&#1088;&#1091;&#107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лист"/>
      <sheetName val="2лист"/>
      <sheetName val="3 лист"/>
      <sheetName val="4 лист"/>
    </sheetNames>
    <sheetDataSet>
      <sheetData sheetId="0">
        <row r="34">
          <cell r="B34" t="str">
            <v>220-2004</v>
          </cell>
          <cell r="G34">
            <v>60</v>
          </cell>
          <cell r="H34">
            <v>0.85</v>
          </cell>
          <cell r="I34">
            <v>3.28</v>
          </cell>
          <cell r="J34">
            <v>5.42</v>
          </cell>
          <cell r="K34">
            <v>49.55</v>
          </cell>
        </row>
        <row r="35">
          <cell r="B35" t="str">
            <v>702-2004</v>
          </cell>
          <cell r="C35" t="str">
            <v>Напиток из варенья</v>
          </cell>
          <cell r="G35">
            <v>180</v>
          </cell>
          <cell r="H35">
            <v>7.0000000000000007E-2</v>
          </cell>
          <cell r="I35">
            <v>0.05</v>
          </cell>
          <cell r="J35">
            <v>23.08</v>
          </cell>
          <cell r="K35">
            <v>90.9</v>
          </cell>
        </row>
        <row r="36">
          <cell r="B36" t="str">
            <v>Пром.</v>
          </cell>
          <cell r="C36" t="str">
            <v>Хлеб пшеничный</v>
          </cell>
          <cell r="G36">
            <v>30</v>
          </cell>
          <cell r="H36">
            <v>2.2799999999999998</v>
          </cell>
          <cell r="I36">
            <v>0.24</v>
          </cell>
          <cell r="J36">
            <v>14.76</v>
          </cell>
          <cell r="K36">
            <v>70.5</v>
          </cell>
        </row>
        <row r="37">
          <cell r="B37" t="str">
            <v>Пром.</v>
          </cell>
          <cell r="C37" t="str">
            <v>Яблоки свежие</v>
          </cell>
          <cell r="G37">
            <v>150</v>
          </cell>
          <cell r="H37">
            <v>0.69</v>
          </cell>
          <cell r="I37">
            <v>0.69</v>
          </cell>
          <cell r="J37">
            <v>17.079999999999998</v>
          </cell>
          <cell r="K37">
            <v>81.96</v>
          </cell>
        </row>
        <row r="46">
          <cell r="B46" t="str">
            <v>478-2004</v>
          </cell>
          <cell r="C46" t="str">
            <v>Запеканка карт.с мясом птицы</v>
          </cell>
          <cell r="G46">
            <v>220</v>
          </cell>
          <cell r="H46">
            <v>42.57</v>
          </cell>
          <cell r="I46">
            <v>18.14</v>
          </cell>
          <cell r="J46">
            <v>61.82</v>
          </cell>
          <cell r="K46">
            <v>463.76</v>
          </cell>
        </row>
        <row r="47">
          <cell r="B47" t="str">
            <v>Пром.</v>
          </cell>
          <cell r="C47" t="str">
            <v>Огурцы соленые</v>
          </cell>
          <cell r="G47">
            <v>60</v>
          </cell>
          <cell r="H47">
            <v>3.17</v>
          </cell>
          <cell r="I47">
            <v>0.44</v>
          </cell>
          <cell r="J47">
            <v>0.84</v>
          </cell>
          <cell r="K47">
            <v>7.28</v>
          </cell>
        </row>
        <row r="48">
          <cell r="B48" t="str">
            <v>631-2004</v>
          </cell>
          <cell r="C48" t="str">
            <v>Компот из свежих яблок</v>
          </cell>
          <cell r="G48">
            <v>180</v>
          </cell>
          <cell r="H48">
            <v>0.39</v>
          </cell>
          <cell r="I48">
            <v>1.7999999999999999E-2</v>
          </cell>
          <cell r="J48">
            <v>28.58</v>
          </cell>
          <cell r="K48">
            <v>117.5</v>
          </cell>
        </row>
        <row r="49">
          <cell r="B49" t="str">
            <v>Пром.</v>
          </cell>
          <cell r="C49" t="str">
            <v>Хлеб пшеничный</v>
          </cell>
          <cell r="G49">
            <v>36</v>
          </cell>
          <cell r="H49">
            <v>2.74</v>
          </cell>
          <cell r="I49">
            <v>0.28999999999999998</v>
          </cell>
          <cell r="J49">
            <v>17.71</v>
          </cell>
          <cell r="K49">
            <v>84.6</v>
          </cell>
        </row>
        <row r="53">
          <cell r="B53" t="str">
            <v>ТТК-49</v>
          </cell>
          <cell r="C53" t="str">
            <v>Птица тушеная с овощами (цыпленок)</v>
          </cell>
          <cell r="G53" t="str">
            <v>90\60</v>
          </cell>
          <cell r="H53">
            <v>22.23</v>
          </cell>
          <cell r="I53">
            <v>27.63</v>
          </cell>
          <cell r="J53">
            <v>13.08</v>
          </cell>
          <cell r="K53">
            <v>350.4</v>
          </cell>
        </row>
        <row r="55">
          <cell r="B55" t="str">
            <v>520-2004</v>
          </cell>
          <cell r="C55" t="str">
            <v>Каша пшеничная</v>
          </cell>
          <cell r="G55">
            <v>150</v>
          </cell>
          <cell r="H55">
            <v>6.63</v>
          </cell>
          <cell r="I55">
            <v>4.4800000000000004</v>
          </cell>
          <cell r="J55">
            <v>39.03</v>
          </cell>
          <cell r="K55">
            <v>223.3</v>
          </cell>
        </row>
        <row r="56">
          <cell r="B56" t="str">
            <v>214-2004</v>
          </cell>
          <cell r="C56" t="str">
            <v>Капуста тушеная</v>
          </cell>
          <cell r="G56">
            <v>28</v>
          </cell>
          <cell r="H56">
            <v>0.27</v>
          </cell>
          <cell r="I56">
            <v>0.99</v>
          </cell>
          <cell r="J56">
            <v>2.93</v>
          </cell>
          <cell r="K56">
            <v>24.32</v>
          </cell>
        </row>
        <row r="57">
          <cell r="B57" t="str">
            <v>692-2004</v>
          </cell>
          <cell r="C57" t="str">
            <v>Кофейный напиток</v>
          </cell>
          <cell r="G57">
            <v>180</v>
          </cell>
          <cell r="H57">
            <v>1.4E-2</v>
          </cell>
          <cell r="I57">
            <v>3.5999999999999997E-2</v>
          </cell>
          <cell r="J57">
            <v>17.899999999999999</v>
          </cell>
          <cell r="K57">
            <v>72.3</v>
          </cell>
        </row>
        <row r="58">
          <cell r="B58" t="str">
            <v>Пром.</v>
          </cell>
          <cell r="C58" t="str">
            <v>Хлеб пшеничный</v>
          </cell>
          <cell r="G58">
            <v>30</v>
          </cell>
          <cell r="H58">
            <v>2.2799999999999998</v>
          </cell>
          <cell r="I58">
            <v>0.24</v>
          </cell>
          <cell r="J58">
            <v>14.76</v>
          </cell>
          <cell r="K58">
            <v>70.5</v>
          </cell>
        </row>
      </sheetData>
      <sheetData sheetId="1">
        <row r="7">
          <cell r="A7" t="str">
            <v>ТТК-115</v>
          </cell>
          <cell r="B7" t="str">
            <v>Плов из птицы ( цыпленок)</v>
          </cell>
          <cell r="F7" t="str">
            <v>90\150</v>
          </cell>
          <cell r="G7">
            <v>29.46</v>
          </cell>
          <cell r="H7">
            <v>34.409999999999997</v>
          </cell>
          <cell r="I7">
            <v>58.56</v>
          </cell>
          <cell r="J7">
            <v>729</v>
          </cell>
        </row>
        <row r="8">
          <cell r="A8" t="str">
            <v>Табл.32</v>
          </cell>
          <cell r="B8" t="str">
            <v>Свекла отварная</v>
          </cell>
          <cell r="F8">
            <v>26</v>
          </cell>
          <cell r="G8">
            <v>0.27</v>
          </cell>
          <cell r="I8">
            <v>1.71</v>
          </cell>
          <cell r="J8">
            <v>8.2100000000000009</v>
          </cell>
        </row>
        <row r="9">
          <cell r="A9" t="str">
            <v>685-2004</v>
          </cell>
          <cell r="B9" t="str">
            <v>Чай с сахаром</v>
          </cell>
          <cell r="F9" t="str">
            <v>180\9</v>
          </cell>
          <cell r="G9">
            <v>0.18</v>
          </cell>
          <cell r="I9">
            <v>13.53</v>
          </cell>
          <cell r="J9">
            <v>54.89</v>
          </cell>
        </row>
        <row r="10">
          <cell r="A10" t="str">
            <v>Пром.</v>
          </cell>
          <cell r="B10" t="str">
            <v>Хлеб пшеничный</v>
          </cell>
          <cell r="F10">
            <v>30</v>
          </cell>
          <cell r="G10">
            <v>2.2799999999999998</v>
          </cell>
          <cell r="H10">
            <v>0.24</v>
          </cell>
          <cell r="I10">
            <v>14.76</v>
          </cell>
          <cell r="J10">
            <v>70.5</v>
          </cell>
        </row>
        <row r="17">
          <cell r="A17" t="str">
            <v>ТТК-167</v>
          </cell>
          <cell r="B17" t="str">
            <v>Биточки из птицы с соусом</v>
          </cell>
          <cell r="F17" t="str">
            <v>90\33</v>
          </cell>
          <cell r="G17">
            <v>14.33</v>
          </cell>
          <cell r="H17">
            <v>16.100000000000001</v>
          </cell>
          <cell r="I17">
            <v>12.76</v>
          </cell>
          <cell r="J17">
            <v>255.36</v>
          </cell>
        </row>
        <row r="18">
          <cell r="A18" t="str">
            <v>ТТК-166</v>
          </cell>
          <cell r="B18" t="str">
            <v>Картофельное пюре</v>
          </cell>
          <cell r="F18">
            <v>150</v>
          </cell>
          <cell r="G18">
            <v>2.59</v>
          </cell>
          <cell r="H18">
            <v>4.28</v>
          </cell>
          <cell r="I18">
            <v>20.8</v>
          </cell>
          <cell r="J18">
            <v>132.69999999999999</v>
          </cell>
        </row>
        <row r="21">
          <cell r="A21" t="str">
            <v>530-2004</v>
          </cell>
          <cell r="B21" t="str">
            <v>Морковь тушеная</v>
          </cell>
          <cell r="F21">
            <v>60</v>
          </cell>
          <cell r="G21">
            <v>0.65</v>
          </cell>
          <cell r="H21">
            <v>1.47</v>
          </cell>
          <cell r="I21">
            <v>4.43</v>
          </cell>
          <cell r="J21">
            <v>36.049999999999997</v>
          </cell>
        </row>
        <row r="22">
          <cell r="A22" t="str">
            <v>639-2004</v>
          </cell>
          <cell r="B22" t="str">
            <v>Компот из сухофруктов</v>
          </cell>
          <cell r="F22">
            <v>180</v>
          </cell>
          <cell r="G22">
            <v>0.39</v>
          </cell>
          <cell r="H22">
            <v>1.7999999999999999E-2</v>
          </cell>
          <cell r="I22">
            <v>28.58</v>
          </cell>
          <cell r="J22">
            <v>117.5</v>
          </cell>
        </row>
        <row r="23">
          <cell r="A23" t="str">
            <v>Пром.</v>
          </cell>
          <cell r="B23" t="str">
            <v>Хлеб пшеничный</v>
          </cell>
          <cell r="F23">
            <v>30</v>
          </cell>
          <cell r="G23">
            <v>2.2799999999999998</v>
          </cell>
          <cell r="H23">
            <v>0.24</v>
          </cell>
          <cell r="I23">
            <v>14.76</v>
          </cell>
          <cell r="J23">
            <v>70.5</v>
          </cell>
        </row>
        <row r="24">
          <cell r="A24" t="str">
            <v>Пром.</v>
          </cell>
          <cell r="B24" t="str">
            <v>Яблоко свежее</v>
          </cell>
          <cell r="F24">
            <v>150</v>
          </cell>
          <cell r="G24">
            <v>0.6</v>
          </cell>
          <cell r="H24">
            <v>0.6</v>
          </cell>
          <cell r="I24">
            <v>14.69</v>
          </cell>
          <cell r="J24">
            <v>70.510000000000005</v>
          </cell>
        </row>
        <row r="30">
          <cell r="A30" t="str">
            <v>ТТК-109</v>
          </cell>
          <cell r="B30" t="str">
            <v>Рыба жарнгая (минтай) с соусом</v>
          </cell>
          <cell r="F30" t="str">
            <v>90\22</v>
          </cell>
          <cell r="G30">
            <v>18.46</v>
          </cell>
          <cell r="H30">
            <v>19.39</v>
          </cell>
          <cell r="I30">
            <v>26.01</v>
          </cell>
          <cell r="J30">
            <v>264</v>
          </cell>
        </row>
        <row r="31">
          <cell r="A31" t="str">
            <v>ТТК-166</v>
          </cell>
          <cell r="B31" t="str">
            <v>Картофельное пюре</v>
          </cell>
          <cell r="F31">
            <v>150</v>
          </cell>
          <cell r="G31">
            <v>2.59</v>
          </cell>
          <cell r="H31">
            <v>4.28</v>
          </cell>
          <cell r="I31">
            <v>20.8</v>
          </cell>
          <cell r="J31">
            <v>132.69999999999999</v>
          </cell>
        </row>
        <row r="32">
          <cell r="A32" t="str">
            <v>Табл.32</v>
          </cell>
          <cell r="B32" t="str">
            <v>Свекла отварная</v>
          </cell>
          <cell r="F32">
            <v>30</v>
          </cell>
          <cell r="G32">
            <v>0.31</v>
          </cell>
          <cell r="I32">
            <v>1.97</v>
          </cell>
          <cell r="J32">
            <v>9.44</v>
          </cell>
        </row>
        <row r="33">
          <cell r="A33" t="str">
            <v>702-2004</v>
          </cell>
          <cell r="B33" t="str">
            <v>Напиток из варенья</v>
          </cell>
          <cell r="F33">
            <v>180</v>
          </cell>
          <cell r="G33">
            <v>7.0000000000000007E-2</v>
          </cell>
          <cell r="H33">
            <v>0.05</v>
          </cell>
          <cell r="I33">
            <v>23.08</v>
          </cell>
          <cell r="J33">
            <v>90.9</v>
          </cell>
        </row>
        <row r="34">
          <cell r="A34" t="str">
            <v>пром.</v>
          </cell>
          <cell r="B34" t="str">
            <v>Хлеб пшеничный</v>
          </cell>
          <cell r="F34">
            <v>30</v>
          </cell>
          <cell r="G34">
            <v>2.2799999999999998</v>
          </cell>
          <cell r="H34">
            <v>0.24</v>
          </cell>
          <cell r="I34">
            <v>14.76</v>
          </cell>
          <cell r="J34">
            <v>70.5</v>
          </cell>
        </row>
      </sheetData>
      <sheetData sheetId="2">
        <row r="7">
          <cell r="B7" t="str">
            <v>358-2004</v>
          </cell>
          <cell r="C7" t="str">
            <v>Сырники с морковью</v>
          </cell>
          <cell r="G7">
            <v>150</v>
          </cell>
          <cell r="H7">
            <v>29.61</v>
          </cell>
          <cell r="I7">
            <v>23.79</v>
          </cell>
          <cell r="J7">
            <v>59.67</v>
          </cell>
          <cell r="K7">
            <v>370.7</v>
          </cell>
        </row>
        <row r="8">
          <cell r="B8" t="str">
            <v>Пром.</v>
          </cell>
          <cell r="C8" t="str">
            <v>Варенье яблочное</v>
          </cell>
          <cell r="G8">
            <v>26</v>
          </cell>
          <cell r="H8">
            <v>0.1</v>
          </cell>
          <cell r="I8">
            <v>0.08</v>
          </cell>
          <cell r="J8">
            <v>21.52</v>
          </cell>
          <cell r="K8">
            <v>76.209999999999994</v>
          </cell>
        </row>
        <row r="9">
          <cell r="B9" t="str">
            <v>685-2004</v>
          </cell>
          <cell r="C9" t="str">
            <v>Чай с сахаром</v>
          </cell>
          <cell r="G9" t="str">
            <v>180\9</v>
          </cell>
          <cell r="H9">
            <v>0.18</v>
          </cell>
          <cell r="J9">
            <v>13.53</v>
          </cell>
          <cell r="K9">
            <v>54.89</v>
          </cell>
        </row>
        <row r="10">
          <cell r="B10" t="str">
            <v>Пром.</v>
          </cell>
          <cell r="C10" t="str">
            <v>Яблоки свежие</v>
          </cell>
          <cell r="G10">
            <v>140</v>
          </cell>
          <cell r="H10">
            <v>0.56000000000000005</v>
          </cell>
          <cell r="I10">
            <v>0.56000000000000005</v>
          </cell>
          <cell r="J10">
            <v>13.75</v>
          </cell>
          <cell r="K10">
            <v>66.010000000000005</v>
          </cell>
        </row>
        <row r="15">
          <cell r="B15" t="str">
            <v>ТТК-151</v>
          </cell>
          <cell r="C15" t="str">
            <v>Тефтели из птицы с соусом</v>
          </cell>
          <cell r="G15" t="str">
            <v>90\45</v>
          </cell>
          <cell r="H15">
            <v>12.7</v>
          </cell>
          <cell r="I15">
            <v>23.84</v>
          </cell>
          <cell r="J15">
            <v>14.71</v>
          </cell>
          <cell r="K15">
            <v>326</v>
          </cell>
        </row>
        <row r="16">
          <cell r="B16" t="str">
            <v>ТТК-166</v>
          </cell>
          <cell r="C16" t="str">
            <v>Картофельное пюре</v>
          </cell>
          <cell r="G16">
            <v>150</v>
          </cell>
          <cell r="H16">
            <v>2.59</v>
          </cell>
          <cell r="I16">
            <v>4.28</v>
          </cell>
          <cell r="J16">
            <v>20.8</v>
          </cell>
          <cell r="K16">
            <v>132.69999999999999</v>
          </cell>
        </row>
        <row r="17">
          <cell r="B17" t="str">
            <v>Пром.</v>
          </cell>
          <cell r="C17" t="str">
            <v>Икра кабачковая</v>
          </cell>
          <cell r="G17">
            <v>70</v>
          </cell>
          <cell r="H17">
            <v>2.7</v>
          </cell>
          <cell r="I17">
            <v>11.01</v>
          </cell>
          <cell r="J17">
            <v>13.8</v>
          </cell>
          <cell r="K17">
            <v>160.1</v>
          </cell>
        </row>
        <row r="18">
          <cell r="B18" t="str">
            <v>ТТК-71</v>
          </cell>
          <cell r="C18" t="str">
            <v>Кофейный напиток на сгущенном мол.</v>
          </cell>
          <cell r="G18">
            <v>180</v>
          </cell>
          <cell r="H18">
            <v>1.73</v>
          </cell>
          <cell r="I18">
            <v>1.97</v>
          </cell>
          <cell r="J18">
            <v>26.9</v>
          </cell>
          <cell r="K18">
            <v>133.6</v>
          </cell>
        </row>
        <row r="19">
          <cell r="B19" t="str">
            <v>Пром.</v>
          </cell>
          <cell r="C19" t="str">
            <v>Хлеб пшеничный</v>
          </cell>
          <cell r="G19">
            <v>34</v>
          </cell>
          <cell r="H19">
            <v>2.58</v>
          </cell>
          <cell r="I19">
            <v>0.27</v>
          </cell>
          <cell r="J19">
            <v>16.68</v>
          </cell>
          <cell r="K19">
            <v>79.67</v>
          </cell>
        </row>
        <row r="27">
          <cell r="B27" t="str">
            <v>ТТК-111</v>
          </cell>
          <cell r="C27" t="str">
            <v>Птица отварная (окорочок) с соусом</v>
          </cell>
          <cell r="G27" t="str">
            <v>90\55</v>
          </cell>
          <cell r="H27">
            <v>22.08</v>
          </cell>
          <cell r="I27">
            <v>18.989999999999998</v>
          </cell>
          <cell r="J27">
            <v>9.81</v>
          </cell>
          <cell r="K27">
            <v>260.39999999999998</v>
          </cell>
        </row>
        <row r="28">
          <cell r="B28" t="str">
            <v>508-2004</v>
          </cell>
          <cell r="C28" t="str">
            <v>Каша ячневая</v>
          </cell>
          <cell r="G28">
            <v>150</v>
          </cell>
          <cell r="H28">
            <v>4.6399999999999997</v>
          </cell>
          <cell r="I28">
            <v>4.1100000000000003</v>
          </cell>
          <cell r="J28">
            <v>30.25</v>
          </cell>
          <cell r="K28">
            <v>176.12</v>
          </cell>
        </row>
        <row r="29">
          <cell r="B29" t="str">
            <v>214-2004</v>
          </cell>
          <cell r="C29" t="str">
            <v>Капуста тушеная</v>
          </cell>
          <cell r="G29">
            <v>60</v>
          </cell>
          <cell r="H29">
            <v>1.29</v>
          </cell>
          <cell r="I29">
            <v>1.86</v>
          </cell>
          <cell r="J29">
            <v>5.55</v>
          </cell>
          <cell r="K29">
            <v>46.47</v>
          </cell>
        </row>
        <row r="30">
          <cell r="B30" t="str">
            <v>685-2004</v>
          </cell>
          <cell r="C30" t="str">
            <v>Чай с сахаром</v>
          </cell>
          <cell r="G30" t="str">
            <v>180\9</v>
          </cell>
          <cell r="H30">
            <v>0.18</v>
          </cell>
          <cell r="J30">
            <v>13.53</v>
          </cell>
          <cell r="K30">
            <v>54.89</v>
          </cell>
        </row>
        <row r="31">
          <cell r="B31" t="str">
            <v>Пром.</v>
          </cell>
          <cell r="C31" t="str">
            <v>Хлеб пшеничный</v>
          </cell>
          <cell r="G31">
            <v>30</v>
          </cell>
          <cell r="H31">
            <v>2.2799999999999998</v>
          </cell>
          <cell r="I31">
            <v>0.24</v>
          </cell>
          <cell r="J31">
            <v>14.76</v>
          </cell>
          <cell r="K31">
            <v>70.5</v>
          </cell>
        </row>
      </sheetData>
      <sheetData sheetId="3">
        <row r="7">
          <cell r="B7" t="str">
            <v>ТТК-167</v>
          </cell>
          <cell r="C7" t="str">
            <v>Шницель из птицы</v>
          </cell>
          <cell r="G7">
            <v>90</v>
          </cell>
          <cell r="H7">
            <v>14.33</v>
          </cell>
          <cell r="I7">
            <v>16.100000000000001</v>
          </cell>
          <cell r="J7">
            <v>12.76</v>
          </cell>
          <cell r="K7">
            <v>255.36</v>
          </cell>
        </row>
        <row r="8">
          <cell r="B8" t="str">
            <v>520-2004</v>
          </cell>
          <cell r="C8" t="str">
            <v>Каша гречневая</v>
          </cell>
          <cell r="G8">
            <v>150</v>
          </cell>
          <cell r="H8">
            <v>8.81</v>
          </cell>
          <cell r="I8">
            <v>6.09</v>
          </cell>
          <cell r="J8">
            <v>39.799999999999997</v>
          </cell>
          <cell r="K8">
            <v>249</v>
          </cell>
        </row>
        <row r="9">
          <cell r="B9" t="str">
            <v>Пром.</v>
          </cell>
          <cell r="C9" t="str">
            <v>Огурец соленый</v>
          </cell>
          <cell r="G9">
            <v>50</v>
          </cell>
          <cell r="H9">
            <v>0.38</v>
          </cell>
          <cell r="K9">
            <v>6.23</v>
          </cell>
        </row>
        <row r="10">
          <cell r="B10" t="str">
            <v>694-2004</v>
          </cell>
          <cell r="C10" t="str">
            <v>Какао на сгущенном молоке</v>
          </cell>
          <cell r="G10">
            <v>180</v>
          </cell>
          <cell r="H10">
            <v>3.33</v>
          </cell>
          <cell r="I10">
            <v>3.44</v>
          </cell>
          <cell r="J10">
            <v>22.02</v>
          </cell>
          <cell r="K10">
            <v>133.30000000000001</v>
          </cell>
        </row>
        <row r="11">
          <cell r="B11" t="str">
            <v>Пром.</v>
          </cell>
          <cell r="C11" t="str">
            <v>Хлеб пшеничный</v>
          </cell>
          <cell r="G11">
            <v>30</v>
          </cell>
          <cell r="H11">
            <v>2.2799999999999998</v>
          </cell>
          <cell r="I11">
            <v>0.24</v>
          </cell>
          <cell r="J11">
            <v>14.76</v>
          </cell>
          <cell r="K11">
            <v>70.5</v>
          </cell>
        </row>
        <row r="12">
          <cell r="B12" t="str">
            <v>Пром.</v>
          </cell>
          <cell r="C12" t="str">
            <v>Яблоки свежие</v>
          </cell>
          <cell r="G12">
            <v>100</v>
          </cell>
          <cell r="H12">
            <v>0.4</v>
          </cell>
          <cell r="I12">
            <v>0.4</v>
          </cell>
          <cell r="J12">
            <v>9.76</v>
          </cell>
          <cell r="K12">
            <v>46.85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196"/>
  <sheetViews>
    <sheetView tabSelected="1" zoomScale="115" zoomScaleNormal="115" workbookViewId="0">
      <pane xSplit="4" ySplit="5" topLeftCell="E42" activePane="bottomRight" state="frozen"/>
      <selection pane="topRight" activeCell="E1" sqref="E1"/>
      <selection pane="bottomLeft" activeCell="A6" sqref="A6"/>
      <selection pane="bottomRight" activeCell="H3" sqref="H3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54" t="s">
        <v>39</v>
      </c>
      <c r="D1" s="55"/>
      <c r="E1" s="55"/>
      <c r="F1" s="12" t="s">
        <v>16</v>
      </c>
      <c r="G1" s="2" t="s">
        <v>17</v>
      </c>
      <c r="H1" s="56" t="s">
        <v>47</v>
      </c>
      <c r="I1" s="56"/>
      <c r="J1" s="56"/>
      <c r="K1" s="56"/>
    </row>
    <row r="2" spans="1:12" ht="18" x14ac:dyDescent="0.2">
      <c r="A2" s="35" t="s">
        <v>6</v>
      </c>
      <c r="C2" s="2"/>
      <c r="G2" s="2" t="s">
        <v>18</v>
      </c>
      <c r="H2" s="56" t="s">
        <v>46</v>
      </c>
      <c r="I2" s="56"/>
      <c r="J2" s="56"/>
      <c r="K2" s="56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19</v>
      </c>
      <c r="H3" s="48">
        <v>16</v>
      </c>
      <c r="I3" s="48">
        <v>10</v>
      </c>
      <c r="J3" s="49">
        <v>2023</v>
      </c>
      <c r="K3" s="50"/>
    </row>
    <row r="4" spans="1:12" x14ac:dyDescent="0.2">
      <c r="C4" s="2"/>
      <c r="D4" s="4"/>
      <c r="H4" s="47" t="s">
        <v>36</v>
      </c>
      <c r="I4" s="47" t="s">
        <v>37</v>
      </c>
      <c r="J4" s="47" t="s">
        <v>38</v>
      </c>
    </row>
    <row r="5" spans="1:12" ht="33.75" x14ac:dyDescent="0.2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 x14ac:dyDescent="0.25">
      <c r="A6" s="20">
        <v>1</v>
      </c>
      <c r="B6" s="21">
        <v>1</v>
      </c>
      <c r="C6" s="22" t="s">
        <v>20</v>
      </c>
      <c r="D6" s="5" t="s">
        <v>21</v>
      </c>
      <c r="E6" s="39" t="s">
        <v>41</v>
      </c>
      <c r="F6" s="40" t="s">
        <v>42</v>
      </c>
      <c r="G6" s="40">
        <v>17.03</v>
      </c>
      <c r="H6" s="40">
        <v>28.68</v>
      </c>
      <c r="I6" s="40">
        <v>26.64</v>
      </c>
      <c r="J6" s="40">
        <v>360</v>
      </c>
      <c r="K6" s="41" t="s">
        <v>40</v>
      </c>
      <c r="L6" s="40">
        <v>34.909999999999997</v>
      </c>
    </row>
    <row r="7" spans="1:12" ht="15" x14ac:dyDescent="0.25">
      <c r="A7" s="23"/>
      <c r="B7" s="15"/>
      <c r="C7" s="11"/>
      <c r="D7" s="6"/>
      <c r="E7" s="42" t="s">
        <v>43</v>
      </c>
      <c r="F7" s="52">
        <v>150</v>
      </c>
      <c r="G7" s="53">
        <v>5.59</v>
      </c>
      <c r="H7" s="53">
        <v>4.4000000000000004</v>
      </c>
      <c r="I7" s="53">
        <v>35.71</v>
      </c>
      <c r="J7" s="53">
        <v>205.5</v>
      </c>
      <c r="K7" s="51" t="s">
        <v>44</v>
      </c>
      <c r="L7" s="43">
        <v>8.6199999999999992</v>
      </c>
    </row>
    <row r="8" spans="1:12" ht="15" x14ac:dyDescent="0.25">
      <c r="A8" s="23"/>
      <c r="B8" s="15"/>
      <c r="C8" s="11"/>
      <c r="D8" s="7" t="s">
        <v>22</v>
      </c>
      <c r="E8" s="42" t="str">
        <f>'[1]1лист'!C35</f>
        <v>Напиток из варенья</v>
      </c>
      <c r="F8" s="43">
        <f>'[1]1лист'!G35</f>
        <v>180</v>
      </c>
      <c r="G8" s="43">
        <f>'[1]1лист'!H35</f>
        <v>7.0000000000000007E-2</v>
      </c>
      <c r="H8" s="43">
        <f>'[1]1лист'!I35</f>
        <v>0.05</v>
      </c>
      <c r="I8" s="43">
        <f>'[1]1лист'!J35</f>
        <v>23.08</v>
      </c>
      <c r="J8" s="43">
        <f>'[1]1лист'!K35</f>
        <v>90.9</v>
      </c>
      <c r="K8" s="44" t="str">
        <f>'[1]1лист'!B35</f>
        <v>702-2004</v>
      </c>
      <c r="L8" s="43">
        <v>4.29</v>
      </c>
    </row>
    <row r="9" spans="1:12" ht="15" x14ac:dyDescent="0.25">
      <c r="A9" s="23"/>
      <c r="B9" s="15"/>
      <c r="C9" s="11"/>
      <c r="D9" s="7" t="s">
        <v>23</v>
      </c>
      <c r="E9" s="42" t="str">
        <f>'[1]1лист'!C36</f>
        <v>Хлеб пшеничный</v>
      </c>
      <c r="F9" s="43">
        <f>'[1]1лист'!G36</f>
        <v>30</v>
      </c>
      <c r="G9" s="43">
        <f>'[1]1лист'!H36</f>
        <v>2.2799999999999998</v>
      </c>
      <c r="H9" s="43">
        <f>'[1]1лист'!I36</f>
        <v>0.24</v>
      </c>
      <c r="I9" s="43">
        <f>'[1]1лист'!J36</f>
        <v>14.76</v>
      </c>
      <c r="J9" s="43">
        <f>'[1]1лист'!K36</f>
        <v>70.5</v>
      </c>
      <c r="K9" s="44" t="str">
        <f>'[1]1лист'!B36</f>
        <v>Пром.</v>
      </c>
      <c r="L9" s="43">
        <v>1.77</v>
      </c>
    </row>
    <row r="10" spans="1:12" ht="15" x14ac:dyDescent="0.25">
      <c r="A10" s="23"/>
      <c r="B10" s="15"/>
      <c r="C10" s="11"/>
      <c r="D10" s="7" t="s">
        <v>24</v>
      </c>
      <c r="E10" s="42" t="str">
        <f>'[1]1лист'!C37</f>
        <v>Яблоки свежие</v>
      </c>
      <c r="F10" s="43">
        <f>'[1]1лист'!G37</f>
        <v>150</v>
      </c>
      <c r="G10" s="43">
        <f>'[1]1лист'!H37</f>
        <v>0.69</v>
      </c>
      <c r="H10" s="43">
        <f>'[1]1лист'!I37</f>
        <v>0.69</v>
      </c>
      <c r="I10" s="43">
        <f>'[1]1лист'!J37</f>
        <v>17.079999999999998</v>
      </c>
      <c r="J10" s="43">
        <f>'[1]1лист'!K37</f>
        <v>81.96</v>
      </c>
      <c r="K10" s="44" t="str">
        <f>'[1]1лист'!B37</f>
        <v>Пром.</v>
      </c>
      <c r="L10" s="43">
        <v>16.88</v>
      </c>
    </row>
    <row r="11" spans="1:12" ht="15" x14ac:dyDescent="0.25">
      <c r="A11" s="23"/>
      <c r="B11" s="15"/>
      <c r="C11" s="11"/>
      <c r="D11" s="6" t="s">
        <v>45</v>
      </c>
      <c r="E11" s="42"/>
      <c r="F11" s="43">
        <f>'[1]1лист'!G34</f>
        <v>60</v>
      </c>
      <c r="G11" s="43">
        <f>'[1]1лист'!H34</f>
        <v>0.85</v>
      </c>
      <c r="H11" s="43">
        <f>'[1]1лист'!I34</f>
        <v>3.28</v>
      </c>
      <c r="I11" s="43">
        <f>'[1]1лист'!J34</f>
        <v>5.42</v>
      </c>
      <c r="J11" s="43">
        <f>'[1]1лист'!K34</f>
        <v>49.55</v>
      </c>
      <c r="K11" s="44" t="str">
        <f>'[1]1лист'!$B$34</f>
        <v>220-2004</v>
      </c>
      <c r="L11" s="43">
        <v>7.02</v>
      </c>
    </row>
    <row r="12" spans="1:12" ht="15" x14ac:dyDescent="0.2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 x14ac:dyDescent="0.25">
      <c r="A13" s="24"/>
      <c r="B13" s="17"/>
      <c r="C13" s="8"/>
      <c r="D13" s="18" t="s">
        <v>33</v>
      </c>
      <c r="E13" s="9"/>
      <c r="F13" s="19">
        <f>SUM(F6:F12)</f>
        <v>570</v>
      </c>
      <c r="G13" s="19">
        <f t="shared" ref="G13:J13" si="0">SUM(G6:G12)</f>
        <v>26.510000000000005</v>
      </c>
      <c r="H13" s="19">
        <f t="shared" si="0"/>
        <v>37.339999999999996</v>
      </c>
      <c r="I13" s="19">
        <f t="shared" si="0"/>
        <v>122.69000000000001</v>
      </c>
      <c r="J13" s="19">
        <f t="shared" si="0"/>
        <v>858.41</v>
      </c>
      <c r="K13" s="25"/>
      <c r="L13" s="19">
        <f t="shared" ref="L13" si="1">SUM(L6:L12)</f>
        <v>73.489999999999995</v>
      </c>
    </row>
    <row r="14" spans="1:12" ht="15" x14ac:dyDescent="0.2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 x14ac:dyDescent="0.2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 x14ac:dyDescent="0.2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 x14ac:dyDescent="0.2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 x14ac:dyDescent="0.2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 x14ac:dyDescent="0.2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 x14ac:dyDescent="0.2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 x14ac:dyDescent="0.2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 x14ac:dyDescent="0.2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 x14ac:dyDescent="0.2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" x14ac:dyDescent="0.2">
      <c r="A24" s="29">
        <f>A6</f>
        <v>1</v>
      </c>
      <c r="B24" s="30">
        <f>B6</f>
        <v>1</v>
      </c>
      <c r="C24" s="57" t="s">
        <v>4</v>
      </c>
      <c r="D24" s="58"/>
      <c r="E24" s="31"/>
      <c r="F24" s="32">
        <f>F13+F23</f>
        <v>570</v>
      </c>
      <c r="G24" s="32">
        <f t="shared" ref="G24:J24" si="4">G13+G23</f>
        <v>26.510000000000005</v>
      </c>
      <c r="H24" s="32">
        <f t="shared" si="4"/>
        <v>37.339999999999996</v>
      </c>
      <c r="I24" s="32">
        <f t="shared" si="4"/>
        <v>122.69000000000001</v>
      </c>
      <c r="J24" s="32">
        <f t="shared" si="4"/>
        <v>858.41</v>
      </c>
      <c r="K24" s="32"/>
      <c r="L24" s="32">
        <f t="shared" ref="L24" si="5">L13+L23</f>
        <v>73.489999999999995</v>
      </c>
    </row>
    <row r="25" spans="1:12" ht="15" x14ac:dyDescent="0.25">
      <c r="A25" s="14">
        <v>1</v>
      </c>
      <c r="B25" s="15">
        <v>2</v>
      </c>
      <c r="C25" s="22" t="s">
        <v>20</v>
      </c>
      <c r="D25" s="5" t="s">
        <v>21</v>
      </c>
      <c r="E25" s="39" t="str">
        <f>'[1]1лист'!C46</f>
        <v>Запеканка карт.с мясом птицы</v>
      </c>
      <c r="F25" s="40">
        <f>'[1]1лист'!G46</f>
        <v>220</v>
      </c>
      <c r="G25" s="40">
        <f>'[1]1лист'!H46</f>
        <v>42.57</v>
      </c>
      <c r="H25" s="40">
        <f>'[1]1лист'!I46</f>
        <v>18.14</v>
      </c>
      <c r="I25" s="40">
        <f>'[1]1лист'!J46</f>
        <v>61.82</v>
      </c>
      <c r="J25" s="40">
        <f>'[1]1лист'!K46</f>
        <v>463.76</v>
      </c>
      <c r="K25" s="41" t="str">
        <f>'[1]1лист'!B46</f>
        <v>478-2004</v>
      </c>
      <c r="L25" s="40">
        <v>51.61</v>
      </c>
    </row>
    <row r="26" spans="1:12" ht="15" x14ac:dyDescent="0.25">
      <c r="A26" s="14"/>
      <c r="B26" s="15"/>
      <c r="C26" s="11"/>
      <c r="D26" s="6"/>
      <c r="E26" s="42" t="str">
        <f>'[1]1лист'!C47</f>
        <v>Огурцы соленые</v>
      </c>
      <c r="F26" s="43">
        <f>'[1]1лист'!G47</f>
        <v>60</v>
      </c>
      <c r="G26" s="43">
        <f>'[1]1лист'!H47</f>
        <v>3.17</v>
      </c>
      <c r="H26" s="43">
        <f>'[1]1лист'!I47</f>
        <v>0.44</v>
      </c>
      <c r="I26" s="43">
        <f>'[1]1лист'!J47</f>
        <v>0.84</v>
      </c>
      <c r="J26" s="43">
        <f>'[1]1лист'!K47</f>
        <v>7.28</v>
      </c>
      <c r="K26" s="44" t="str">
        <f>'[1]1лист'!B47</f>
        <v>Пром.</v>
      </c>
      <c r="L26" s="43">
        <v>13.98</v>
      </c>
    </row>
    <row r="27" spans="1:12" ht="15" x14ac:dyDescent="0.25">
      <c r="A27" s="14"/>
      <c r="B27" s="15"/>
      <c r="C27" s="11"/>
      <c r="D27" s="7" t="s">
        <v>22</v>
      </c>
      <c r="E27" s="42" t="str">
        <f>'[1]1лист'!C48</f>
        <v>Компот из свежих яблок</v>
      </c>
      <c r="F27" s="43">
        <f>'[1]1лист'!G48</f>
        <v>180</v>
      </c>
      <c r="G27" s="43">
        <f>'[1]1лист'!H48</f>
        <v>0.39</v>
      </c>
      <c r="H27" s="43">
        <f>'[1]1лист'!I48</f>
        <v>1.7999999999999999E-2</v>
      </c>
      <c r="I27" s="43">
        <f>'[1]1лист'!J48</f>
        <v>28.58</v>
      </c>
      <c r="J27" s="43">
        <f>'[1]1лист'!K48</f>
        <v>117.5</v>
      </c>
      <c r="K27" s="44" t="str">
        <f>'[1]1лист'!B48</f>
        <v>631-2004</v>
      </c>
      <c r="L27" s="43">
        <v>5.78</v>
      </c>
    </row>
    <row r="28" spans="1:12" ht="15" x14ac:dyDescent="0.25">
      <c r="A28" s="14"/>
      <c r="B28" s="15"/>
      <c r="C28" s="11"/>
      <c r="D28" s="7" t="s">
        <v>23</v>
      </c>
      <c r="E28" s="42" t="str">
        <f>'[1]1лист'!C49</f>
        <v>Хлеб пшеничный</v>
      </c>
      <c r="F28" s="43">
        <f>'[1]1лист'!G49</f>
        <v>36</v>
      </c>
      <c r="G28" s="43">
        <f>'[1]1лист'!H49</f>
        <v>2.74</v>
      </c>
      <c r="H28" s="43">
        <f>'[1]1лист'!I49</f>
        <v>0.28999999999999998</v>
      </c>
      <c r="I28" s="43">
        <f>'[1]1лист'!J49</f>
        <v>17.71</v>
      </c>
      <c r="J28" s="43">
        <f>'[1]1лист'!K49</f>
        <v>84.6</v>
      </c>
      <c r="K28" s="44" t="str">
        <f>'[1]1лист'!B49</f>
        <v>Пром.</v>
      </c>
      <c r="L28" s="43">
        <v>2.12</v>
      </c>
    </row>
    <row r="29" spans="1:12" ht="15" x14ac:dyDescent="0.25">
      <c r="A29" s="14"/>
      <c r="B29" s="15"/>
      <c r="C29" s="11"/>
      <c r="D29" s="7" t="s">
        <v>24</v>
      </c>
      <c r="E29" s="42"/>
      <c r="F29" s="43"/>
      <c r="G29" s="43"/>
      <c r="H29" s="43"/>
      <c r="I29" s="43"/>
      <c r="J29" s="43"/>
      <c r="K29" s="44"/>
      <c r="L29" s="43"/>
    </row>
    <row r="30" spans="1:12" ht="15" x14ac:dyDescent="0.25">
      <c r="A30" s="14"/>
      <c r="B30" s="15"/>
      <c r="C30" s="11"/>
      <c r="D30" s="6"/>
      <c r="E30" s="42"/>
      <c r="F30" s="43"/>
      <c r="G30" s="43"/>
      <c r="H30" s="43"/>
      <c r="I30" s="43"/>
      <c r="J30" s="43"/>
      <c r="K30" s="44"/>
      <c r="L30" s="43"/>
    </row>
    <row r="31" spans="1:12" ht="15" x14ac:dyDescent="0.2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 x14ac:dyDescent="0.25">
      <c r="A32" s="16"/>
      <c r="B32" s="17"/>
      <c r="C32" s="8"/>
      <c r="D32" s="18" t="s">
        <v>33</v>
      </c>
      <c r="E32" s="9"/>
      <c r="F32" s="19">
        <f>SUM(F25:F31)</f>
        <v>496</v>
      </c>
      <c r="G32" s="19">
        <f t="shared" ref="G32" si="6">SUM(G25:G31)</f>
        <v>48.870000000000005</v>
      </c>
      <c r="H32" s="19">
        <f t="shared" ref="H32" si="7">SUM(H25:H31)</f>
        <v>18.888000000000002</v>
      </c>
      <c r="I32" s="19">
        <f t="shared" ref="I32" si="8">SUM(I25:I31)</f>
        <v>108.95000000000002</v>
      </c>
      <c r="J32" s="19">
        <f t="shared" ref="J32:L32" si="9">SUM(J25:J31)</f>
        <v>673.14</v>
      </c>
      <c r="K32" s="25"/>
      <c r="L32" s="19">
        <f t="shared" si="9"/>
        <v>73.490000000000009</v>
      </c>
    </row>
    <row r="33" spans="1:12" ht="15" x14ac:dyDescent="0.2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 x14ac:dyDescent="0.2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 x14ac:dyDescent="0.2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 x14ac:dyDescent="0.2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 x14ac:dyDescent="0.2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 x14ac:dyDescent="0.2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 x14ac:dyDescent="0.2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 x14ac:dyDescent="0.2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 x14ac:dyDescent="0.2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 x14ac:dyDescent="0.2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x14ac:dyDescent="0.2">
      <c r="A43" s="33">
        <f>A25</f>
        <v>1</v>
      </c>
      <c r="B43" s="33">
        <f>B25</f>
        <v>2</v>
      </c>
      <c r="C43" s="57" t="s">
        <v>4</v>
      </c>
      <c r="D43" s="58"/>
      <c r="E43" s="31"/>
      <c r="F43" s="32">
        <f>F32+F42</f>
        <v>496</v>
      </c>
      <c r="G43" s="32">
        <f t="shared" ref="G43" si="14">G32+G42</f>
        <v>48.870000000000005</v>
      </c>
      <c r="H43" s="32">
        <f t="shared" ref="H43" si="15">H32+H42</f>
        <v>18.888000000000002</v>
      </c>
      <c r="I43" s="32">
        <f t="shared" ref="I43" si="16">I32+I42</f>
        <v>108.95000000000002</v>
      </c>
      <c r="J43" s="32">
        <f t="shared" ref="J43:L43" si="17">J32+J42</f>
        <v>673.14</v>
      </c>
      <c r="K43" s="32"/>
      <c r="L43" s="32">
        <f t="shared" si="17"/>
        <v>73.490000000000009</v>
      </c>
    </row>
    <row r="44" spans="1:12" ht="15" x14ac:dyDescent="0.25">
      <c r="A44" s="20">
        <v>1</v>
      </c>
      <c r="B44" s="21">
        <v>3</v>
      </c>
      <c r="C44" s="22" t="s">
        <v>20</v>
      </c>
      <c r="D44" s="5" t="s">
        <v>21</v>
      </c>
      <c r="E44" s="39" t="str">
        <f>'[1]1лист'!$C$53</f>
        <v>Птица тушеная с овощами (цыпленок)</v>
      </c>
      <c r="F44" s="40" t="str">
        <f>'[1]1лист'!G53</f>
        <v>90\60</v>
      </c>
      <c r="G44" s="40">
        <f>'[1]1лист'!H53</f>
        <v>22.23</v>
      </c>
      <c r="H44" s="40">
        <f>'[1]1лист'!I53</f>
        <v>27.63</v>
      </c>
      <c r="I44" s="40">
        <f>'[1]1лист'!J53</f>
        <v>13.08</v>
      </c>
      <c r="J44" s="40">
        <f>'[1]1лист'!K53</f>
        <v>350.4</v>
      </c>
      <c r="K44" s="41" t="str">
        <f>'[1]1лист'!B53</f>
        <v>ТТК-49</v>
      </c>
      <c r="L44" s="40">
        <v>59.75</v>
      </c>
    </row>
    <row r="45" spans="1:12" ht="15" x14ac:dyDescent="0.25">
      <c r="A45" s="23"/>
      <c r="B45" s="15"/>
      <c r="C45" s="11"/>
      <c r="D45" s="6"/>
      <c r="E45" s="42" t="str">
        <f>'[1]1лист'!$C$55</f>
        <v>Каша пшеничная</v>
      </c>
      <c r="F45" s="43">
        <f>'[1]1лист'!G55</f>
        <v>150</v>
      </c>
      <c r="G45" s="43">
        <f>'[1]1лист'!H55</f>
        <v>6.63</v>
      </c>
      <c r="H45" s="43">
        <f>'[1]1лист'!I55</f>
        <v>4.4800000000000004</v>
      </c>
      <c r="I45" s="43">
        <f>'[1]1лист'!J55</f>
        <v>39.03</v>
      </c>
      <c r="J45" s="43">
        <f>'[1]1лист'!K55</f>
        <v>223.3</v>
      </c>
      <c r="K45" s="44" t="str">
        <f>'[1]1лист'!$B$55</f>
        <v>520-2004</v>
      </c>
      <c r="L45" s="43">
        <v>5.62</v>
      </c>
    </row>
    <row r="46" spans="1:12" ht="15" x14ac:dyDescent="0.25">
      <c r="A46" s="23"/>
      <c r="B46" s="15"/>
      <c r="C46" s="11"/>
      <c r="D46" s="7" t="s">
        <v>22</v>
      </c>
      <c r="E46" s="42" t="str">
        <f>'[1]1лист'!C57</f>
        <v>Кофейный напиток</v>
      </c>
      <c r="F46" s="43">
        <f>'[1]1лист'!G57</f>
        <v>180</v>
      </c>
      <c r="G46" s="43">
        <f>'[1]1лист'!H57</f>
        <v>1.4E-2</v>
      </c>
      <c r="H46" s="43">
        <f>'[1]1лист'!I57</f>
        <v>3.5999999999999997E-2</v>
      </c>
      <c r="I46" s="43">
        <f>'[1]1лист'!J57</f>
        <v>17.899999999999999</v>
      </c>
      <c r="J46" s="43">
        <f>'[1]1лист'!K57</f>
        <v>72.3</v>
      </c>
      <c r="K46" s="44" t="str">
        <f>'[1]1лист'!B57</f>
        <v>692-2004</v>
      </c>
      <c r="L46" s="43">
        <v>2.58</v>
      </c>
    </row>
    <row r="47" spans="1:12" ht="15" x14ac:dyDescent="0.25">
      <c r="A47" s="23"/>
      <c r="B47" s="15"/>
      <c r="C47" s="11"/>
      <c r="D47" s="7" t="s">
        <v>23</v>
      </c>
      <c r="E47" s="42" t="str">
        <f>'[1]1лист'!C58</f>
        <v>Хлеб пшеничный</v>
      </c>
      <c r="F47" s="43">
        <f>'[1]1лист'!G58</f>
        <v>30</v>
      </c>
      <c r="G47" s="43">
        <f>'[1]1лист'!H58</f>
        <v>2.2799999999999998</v>
      </c>
      <c r="H47" s="43">
        <f>'[1]1лист'!I58</f>
        <v>0.24</v>
      </c>
      <c r="I47" s="43">
        <f>'[1]1лист'!J58</f>
        <v>14.76</v>
      </c>
      <c r="J47" s="43">
        <f>'[1]1лист'!K58</f>
        <v>70.5</v>
      </c>
      <c r="K47" s="44" t="str">
        <f>'[1]1лист'!B58</f>
        <v>Пром.</v>
      </c>
      <c r="L47" s="43">
        <v>1.77</v>
      </c>
    </row>
    <row r="48" spans="1:12" ht="15" x14ac:dyDescent="0.25">
      <c r="A48" s="23"/>
      <c r="B48" s="15"/>
      <c r="C48" s="11"/>
      <c r="D48" s="7" t="s">
        <v>24</v>
      </c>
      <c r="E48" s="42"/>
      <c r="F48" s="43"/>
      <c r="G48" s="43"/>
      <c r="H48" s="43"/>
      <c r="I48" s="43"/>
      <c r="J48" s="43"/>
      <c r="K48" s="44"/>
      <c r="L48" s="43"/>
    </row>
    <row r="49" spans="1:12" ht="15" x14ac:dyDescent="0.25">
      <c r="A49" s="23"/>
      <c r="B49" s="15"/>
      <c r="C49" s="11"/>
      <c r="D49" s="6"/>
      <c r="E49" s="42" t="str">
        <f>'[1]1лист'!$C$56</f>
        <v>Капуста тушеная</v>
      </c>
      <c r="F49" s="43">
        <f>'[1]1лист'!G56</f>
        <v>28</v>
      </c>
      <c r="G49" s="43">
        <f>'[1]1лист'!H56</f>
        <v>0.27</v>
      </c>
      <c r="H49" s="43">
        <f>'[1]1лист'!I56</f>
        <v>0.99</v>
      </c>
      <c r="I49" s="43">
        <f>'[1]1лист'!J56</f>
        <v>2.93</v>
      </c>
      <c r="J49" s="43">
        <f>'[1]1лист'!K56</f>
        <v>24.32</v>
      </c>
      <c r="K49" s="44" t="str">
        <f>'[1]1лист'!$B$56</f>
        <v>214-2004</v>
      </c>
      <c r="L49" s="43">
        <v>3.77</v>
      </c>
    </row>
    <row r="50" spans="1:12" ht="15" x14ac:dyDescent="0.2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 x14ac:dyDescent="0.25">
      <c r="A51" s="24"/>
      <c r="B51" s="17"/>
      <c r="C51" s="8"/>
      <c r="D51" s="18" t="s">
        <v>33</v>
      </c>
      <c r="E51" s="9"/>
      <c r="F51" s="19">
        <f>SUM(F44:F50)</f>
        <v>388</v>
      </c>
      <c r="G51" s="19">
        <f t="shared" ref="G51" si="18">SUM(G44:G50)</f>
        <v>31.423999999999999</v>
      </c>
      <c r="H51" s="19">
        <f t="shared" ref="H51" si="19">SUM(H44:H50)</f>
        <v>33.376000000000005</v>
      </c>
      <c r="I51" s="19">
        <f t="shared" ref="I51" si="20">SUM(I44:I50)</f>
        <v>87.7</v>
      </c>
      <c r="J51" s="19">
        <f t="shared" ref="J51:L51" si="21">SUM(J44:J50)</f>
        <v>740.82</v>
      </c>
      <c r="K51" s="25"/>
      <c r="L51" s="19">
        <f t="shared" si="21"/>
        <v>73.489999999999995</v>
      </c>
    </row>
    <row r="52" spans="1:12" ht="15" x14ac:dyDescent="0.2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 x14ac:dyDescent="0.2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 x14ac:dyDescent="0.2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 x14ac:dyDescent="0.2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 x14ac:dyDescent="0.2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 x14ac:dyDescent="0.2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 x14ac:dyDescent="0.2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 x14ac:dyDescent="0.2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 x14ac:dyDescent="0.2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 x14ac:dyDescent="0.2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x14ac:dyDescent="0.2">
      <c r="A62" s="29">
        <f>A44</f>
        <v>1</v>
      </c>
      <c r="B62" s="30">
        <f>B44</f>
        <v>3</v>
      </c>
      <c r="C62" s="57" t="s">
        <v>4</v>
      </c>
      <c r="D62" s="58"/>
      <c r="E62" s="31"/>
      <c r="F62" s="32">
        <f>F51+F61</f>
        <v>388</v>
      </c>
      <c r="G62" s="32">
        <f t="shared" ref="G62" si="26">G51+G61</f>
        <v>31.423999999999999</v>
      </c>
      <c r="H62" s="32">
        <f t="shared" ref="H62" si="27">H51+H61</f>
        <v>33.376000000000005</v>
      </c>
      <c r="I62" s="32">
        <f t="shared" ref="I62" si="28">I51+I61</f>
        <v>87.7</v>
      </c>
      <c r="J62" s="32">
        <f t="shared" ref="J62:L62" si="29">J51+J61</f>
        <v>740.82</v>
      </c>
      <c r="K62" s="32"/>
      <c r="L62" s="32">
        <f t="shared" si="29"/>
        <v>73.489999999999995</v>
      </c>
    </row>
    <row r="63" spans="1:12" ht="15" x14ac:dyDescent="0.25">
      <c r="A63" s="20">
        <v>1</v>
      </c>
      <c r="B63" s="21">
        <v>4</v>
      </c>
      <c r="C63" s="22" t="s">
        <v>20</v>
      </c>
      <c r="D63" s="5" t="s">
        <v>21</v>
      </c>
      <c r="E63" s="39" t="str">
        <f>'[1]2лист'!B7</f>
        <v>Плов из птицы ( цыпленок)</v>
      </c>
      <c r="F63" s="40" t="str">
        <f>'[1]2лист'!F7</f>
        <v>90\150</v>
      </c>
      <c r="G63" s="40">
        <f>'[1]2лист'!G7</f>
        <v>29.46</v>
      </c>
      <c r="H63" s="40">
        <f>'[1]2лист'!H7</f>
        <v>34.409999999999997</v>
      </c>
      <c r="I63" s="40">
        <f>'[1]2лист'!I7</f>
        <v>58.56</v>
      </c>
      <c r="J63" s="40">
        <f>'[1]2лист'!J7</f>
        <v>729</v>
      </c>
      <c r="K63" s="41" t="str">
        <f>'[1]2лист'!A7</f>
        <v>ТТК-115</v>
      </c>
      <c r="L63" s="40">
        <v>68</v>
      </c>
    </row>
    <row r="64" spans="1:12" ht="15" x14ac:dyDescent="0.25">
      <c r="A64" s="23"/>
      <c r="B64" s="15"/>
      <c r="C64" s="11"/>
      <c r="D64" s="6"/>
      <c r="E64" s="42" t="str">
        <f>'[1]2лист'!B8</f>
        <v>Свекла отварная</v>
      </c>
      <c r="F64" s="43">
        <f>'[1]2лист'!F8</f>
        <v>26</v>
      </c>
      <c r="G64" s="43">
        <f>'[1]2лист'!G8</f>
        <v>0.27</v>
      </c>
      <c r="H64" s="43">
        <f>'[1]2лист'!H8</f>
        <v>0</v>
      </c>
      <c r="I64" s="43">
        <f>'[1]2лист'!I8</f>
        <v>1.71</v>
      </c>
      <c r="J64" s="43">
        <f>'[1]2лист'!J8</f>
        <v>8.2100000000000009</v>
      </c>
      <c r="K64" s="44" t="str">
        <f>'[1]2лист'!A8</f>
        <v>Табл.32</v>
      </c>
      <c r="L64" s="43">
        <v>2.09</v>
      </c>
    </row>
    <row r="65" spans="1:12" ht="15" x14ac:dyDescent="0.25">
      <c r="A65" s="23"/>
      <c r="B65" s="15"/>
      <c r="C65" s="11"/>
      <c r="D65" s="7" t="s">
        <v>22</v>
      </c>
      <c r="E65" s="42" t="str">
        <f>'[1]2лист'!B9</f>
        <v>Чай с сахаром</v>
      </c>
      <c r="F65" s="43" t="str">
        <f>'[1]2лист'!F9</f>
        <v>180\9</v>
      </c>
      <c r="G65" s="43">
        <f>'[1]2лист'!G9</f>
        <v>0.18</v>
      </c>
      <c r="H65" s="43">
        <f>'[1]2лист'!H9</f>
        <v>0</v>
      </c>
      <c r="I65" s="43">
        <f>'[1]2лист'!I9</f>
        <v>13.53</v>
      </c>
      <c r="J65" s="43">
        <f>'[1]2лист'!J9</f>
        <v>54.89</v>
      </c>
      <c r="K65" s="44" t="str">
        <f>'[1]2лист'!A9</f>
        <v>685-2004</v>
      </c>
      <c r="L65" s="43">
        <v>1.63</v>
      </c>
    </row>
    <row r="66" spans="1:12" ht="15" x14ac:dyDescent="0.25">
      <c r="A66" s="23"/>
      <c r="B66" s="15"/>
      <c r="C66" s="11"/>
      <c r="D66" s="7" t="s">
        <v>23</v>
      </c>
      <c r="E66" s="42" t="str">
        <f>'[1]2лист'!B10</f>
        <v>Хлеб пшеничный</v>
      </c>
      <c r="F66" s="43">
        <f>'[1]2лист'!F10</f>
        <v>30</v>
      </c>
      <c r="G66" s="43">
        <f>'[1]2лист'!G10</f>
        <v>2.2799999999999998</v>
      </c>
      <c r="H66" s="43">
        <f>'[1]2лист'!H10</f>
        <v>0.24</v>
      </c>
      <c r="I66" s="43">
        <f>'[1]2лист'!I10</f>
        <v>14.76</v>
      </c>
      <c r="J66" s="43">
        <f>'[1]2лист'!J10</f>
        <v>70.5</v>
      </c>
      <c r="K66" s="44" t="str">
        <f>'[1]2лист'!A10</f>
        <v>Пром.</v>
      </c>
      <c r="L66" s="43">
        <v>1.77</v>
      </c>
    </row>
    <row r="67" spans="1:12" ht="15" x14ac:dyDescent="0.25">
      <c r="A67" s="23"/>
      <c r="B67" s="15"/>
      <c r="C67" s="11"/>
      <c r="D67" s="7" t="s">
        <v>24</v>
      </c>
      <c r="E67" s="42"/>
      <c r="F67" s="43"/>
      <c r="G67" s="43"/>
      <c r="H67" s="43"/>
      <c r="I67" s="43"/>
      <c r="J67" s="43"/>
      <c r="K67" s="44"/>
      <c r="L67" s="43"/>
    </row>
    <row r="68" spans="1:12" ht="15" x14ac:dyDescent="0.2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 x14ac:dyDescent="0.2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 x14ac:dyDescent="0.25">
      <c r="A70" s="24"/>
      <c r="B70" s="17"/>
      <c r="C70" s="8"/>
      <c r="D70" s="18" t="s">
        <v>33</v>
      </c>
      <c r="E70" s="9"/>
      <c r="F70" s="19">
        <f>SUM(F63:F69)</f>
        <v>56</v>
      </c>
      <c r="G70" s="19">
        <f t="shared" ref="G70" si="30">SUM(G63:G69)</f>
        <v>32.19</v>
      </c>
      <c r="H70" s="19">
        <f t="shared" ref="H70" si="31">SUM(H63:H69)</f>
        <v>34.65</v>
      </c>
      <c r="I70" s="19">
        <f t="shared" ref="I70" si="32">SUM(I63:I69)</f>
        <v>88.56</v>
      </c>
      <c r="J70" s="19">
        <f t="shared" ref="J70:L70" si="33">SUM(J63:J69)</f>
        <v>862.6</v>
      </c>
      <c r="K70" s="25"/>
      <c r="L70" s="19">
        <f t="shared" si="33"/>
        <v>73.489999999999995</v>
      </c>
    </row>
    <row r="71" spans="1:12" ht="15" x14ac:dyDescent="0.2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 x14ac:dyDescent="0.2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 x14ac:dyDescent="0.2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 x14ac:dyDescent="0.2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 x14ac:dyDescent="0.2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 x14ac:dyDescent="0.2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 x14ac:dyDescent="0.2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 x14ac:dyDescent="0.2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 x14ac:dyDescent="0.2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 x14ac:dyDescent="0.2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x14ac:dyDescent="0.2">
      <c r="A81" s="29">
        <f>A63</f>
        <v>1</v>
      </c>
      <c r="B81" s="30">
        <f>B63</f>
        <v>4</v>
      </c>
      <c r="C81" s="57" t="s">
        <v>4</v>
      </c>
      <c r="D81" s="58"/>
      <c r="E81" s="31"/>
      <c r="F81" s="32">
        <f>F70+F80</f>
        <v>56</v>
      </c>
      <c r="G81" s="32">
        <f t="shared" ref="G81" si="38">G70+G80</f>
        <v>32.19</v>
      </c>
      <c r="H81" s="32">
        <f t="shared" ref="H81" si="39">H70+H80</f>
        <v>34.65</v>
      </c>
      <c r="I81" s="32">
        <f t="shared" ref="I81" si="40">I70+I80</f>
        <v>88.56</v>
      </c>
      <c r="J81" s="32">
        <f t="shared" ref="J81:L81" si="41">J70+J80</f>
        <v>862.6</v>
      </c>
      <c r="K81" s="32"/>
      <c r="L81" s="32">
        <f t="shared" si="41"/>
        <v>73.489999999999995</v>
      </c>
    </row>
    <row r="82" spans="1:12" ht="15" x14ac:dyDescent="0.25">
      <c r="A82" s="20">
        <v>1</v>
      </c>
      <c r="B82" s="21">
        <v>5</v>
      </c>
      <c r="C82" s="22" t="s">
        <v>20</v>
      </c>
      <c r="D82" s="5" t="s">
        <v>21</v>
      </c>
      <c r="E82" s="39" t="str">
        <f>'[1]2лист'!B17</f>
        <v>Биточки из птицы с соусом</v>
      </c>
      <c r="F82" s="40" t="str">
        <f>'[1]2лист'!F17</f>
        <v>90\33</v>
      </c>
      <c r="G82" s="40">
        <f>'[1]2лист'!G17</f>
        <v>14.33</v>
      </c>
      <c r="H82" s="40">
        <f>'[1]2лист'!H17</f>
        <v>16.100000000000001</v>
      </c>
      <c r="I82" s="40">
        <f>'[1]2лист'!I17</f>
        <v>12.76</v>
      </c>
      <c r="J82" s="40">
        <f>'[1]2лист'!J17</f>
        <v>255.36</v>
      </c>
      <c r="K82" s="41" t="str">
        <f>'[1]2лист'!A17</f>
        <v>ТТК-167</v>
      </c>
      <c r="L82" s="40">
        <v>24.71</v>
      </c>
    </row>
    <row r="83" spans="1:12" ht="15" x14ac:dyDescent="0.25">
      <c r="A83" s="23"/>
      <c r="B83" s="15"/>
      <c r="C83" s="11"/>
      <c r="D83" s="6"/>
      <c r="E83" s="42" t="str">
        <f>'[1]2лист'!B18</f>
        <v>Картофельное пюре</v>
      </c>
      <c r="F83" s="43">
        <f>'[1]2лист'!F18</f>
        <v>150</v>
      </c>
      <c r="G83" s="43">
        <f>'[1]2лист'!G18</f>
        <v>2.59</v>
      </c>
      <c r="H83" s="43">
        <f>'[1]2лист'!H18</f>
        <v>4.28</v>
      </c>
      <c r="I83" s="43">
        <f>'[1]2лист'!I18</f>
        <v>20.8</v>
      </c>
      <c r="J83" s="43">
        <f>'[1]2лист'!J18</f>
        <v>132.69999999999999</v>
      </c>
      <c r="K83" s="44" t="str">
        <f>'[1]2лист'!A18</f>
        <v>ТТК-166</v>
      </c>
      <c r="L83" s="43">
        <v>17.739999999999998</v>
      </c>
    </row>
    <row r="84" spans="1:12" ht="15" x14ac:dyDescent="0.25">
      <c r="A84" s="23"/>
      <c r="B84" s="15"/>
      <c r="C84" s="11"/>
      <c r="D84" s="7" t="s">
        <v>22</v>
      </c>
      <c r="E84" s="42" t="str">
        <f>'[1]2лист'!B22</f>
        <v>Компот из сухофруктов</v>
      </c>
      <c r="F84" s="43">
        <f>'[1]2лист'!F22</f>
        <v>180</v>
      </c>
      <c r="G84" s="43">
        <f>'[1]2лист'!G22</f>
        <v>0.39</v>
      </c>
      <c r="H84" s="43">
        <f>'[1]2лист'!H22</f>
        <v>1.7999999999999999E-2</v>
      </c>
      <c r="I84" s="43">
        <f>'[1]2лист'!I22</f>
        <v>28.58</v>
      </c>
      <c r="J84" s="43">
        <f>'[1]2лист'!J22</f>
        <v>117.5</v>
      </c>
      <c r="K84" s="44" t="str">
        <f>'[1]2лист'!A22</f>
        <v>639-2004</v>
      </c>
      <c r="L84" s="43">
        <v>4.57</v>
      </c>
    </row>
    <row r="85" spans="1:12" ht="15" x14ac:dyDescent="0.25">
      <c r="A85" s="23"/>
      <c r="B85" s="15"/>
      <c r="C85" s="11"/>
      <c r="D85" s="7" t="s">
        <v>23</v>
      </c>
      <c r="E85" s="42" t="str">
        <f>'[1]2лист'!B23</f>
        <v>Хлеб пшеничный</v>
      </c>
      <c r="F85" s="43">
        <f>'[1]2лист'!F23</f>
        <v>30</v>
      </c>
      <c r="G85" s="43">
        <f>'[1]2лист'!G23</f>
        <v>2.2799999999999998</v>
      </c>
      <c r="H85" s="43">
        <f>'[1]2лист'!H23</f>
        <v>0.24</v>
      </c>
      <c r="I85" s="43">
        <f>'[1]2лист'!I23</f>
        <v>14.76</v>
      </c>
      <c r="J85" s="43">
        <f>'[1]2лист'!J23</f>
        <v>70.5</v>
      </c>
      <c r="K85" s="44" t="str">
        <f>'[1]2лист'!A23</f>
        <v>Пром.</v>
      </c>
      <c r="L85" s="43">
        <v>1.77</v>
      </c>
    </row>
    <row r="86" spans="1:12" ht="15" x14ac:dyDescent="0.25">
      <c r="A86" s="23"/>
      <c r="B86" s="15"/>
      <c r="C86" s="11"/>
      <c r="D86" s="7" t="s">
        <v>24</v>
      </c>
      <c r="E86" s="42" t="str">
        <f>'[1]2лист'!B24</f>
        <v>Яблоко свежее</v>
      </c>
      <c r="F86" s="43">
        <f>'[1]2лист'!F24</f>
        <v>150</v>
      </c>
      <c r="G86" s="43">
        <f>'[1]2лист'!G24</f>
        <v>0.6</v>
      </c>
      <c r="H86" s="43">
        <f>'[1]2лист'!H24</f>
        <v>0.6</v>
      </c>
      <c r="I86" s="43">
        <f>'[1]2лист'!I24</f>
        <v>14.69</v>
      </c>
      <c r="J86" s="43">
        <f>'[1]2лист'!J24</f>
        <v>70.510000000000005</v>
      </c>
      <c r="K86" s="44" t="str">
        <f>'[1]2лист'!A24</f>
        <v>Пром.</v>
      </c>
      <c r="L86" s="43">
        <v>16.88</v>
      </c>
    </row>
    <row r="87" spans="1:12" ht="15" x14ac:dyDescent="0.25">
      <c r="A87" s="23"/>
      <c r="B87" s="15"/>
      <c r="C87" s="11"/>
      <c r="D87" s="6"/>
      <c r="E87" s="42" t="str">
        <f>'[1]2лист'!$B$21</f>
        <v>Морковь тушеная</v>
      </c>
      <c r="F87" s="43">
        <f>'[1]2лист'!F21</f>
        <v>60</v>
      </c>
      <c r="G87" s="43">
        <f>'[1]2лист'!G21</f>
        <v>0.65</v>
      </c>
      <c r="H87" s="43">
        <f>'[1]2лист'!H21</f>
        <v>1.47</v>
      </c>
      <c r="I87" s="43">
        <f>'[1]2лист'!I21</f>
        <v>4.43</v>
      </c>
      <c r="J87" s="43">
        <f>'[1]2лист'!J21</f>
        <v>36.049999999999997</v>
      </c>
      <c r="K87" s="44" t="str">
        <f>'[1]2лист'!$A$21</f>
        <v>530-2004</v>
      </c>
      <c r="L87" s="43">
        <v>7.82</v>
      </c>
    </row>
    <row r="88" spans="1:12" ht="15" x14ac:dyDescent="0.2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 x14ac:dyDescent="0.25">
      <c r="A89" s="24"/>
      <c r="B89" s="17"/>
      <c r="C89" s="8"/>
      <c r="D89" s="18" t="s">
        <v>33</v>
      </c>
      <c r="E89" s="9"/>
      <c r="F89" s="19">
        <f>SUM(F82:F88)</f>
        <v>570</v>
      </c>
      <c r="G89" s="19">
        <f t="shared" ref="G89" si="42">SUM(G82:G88)</f>
        <v>20.840000000000003</v>
      </c>
      <c r="H89" s="19">
        <f t="shared" ref="H89" si="43">SUM(H82:H88)</f>
        <v>22.708000000000002</v>
      </c>
      <c r="I89" s="19">
        <f t="shared" ref="I89" si="44">SUM(I82:I88)</f>
        <v>96.02000000000001</v>
      </c>
      <c r="J89" s="19">
        <f t="shared" ref="J89:L89" si="45">SUM(J82:J88)</f>
        <v>682.61999999999989</v>
      </c>
      <c r="K89" s="25"/>
      <c r="L89" s="19">
        <f t="shared" si="45"/>
        <v>73.490000000000009</v>
      </c>
    </row>
    <row r="90" spans="1:12" ht="15" x14ac:dyDescent="0.2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 x14ac:dyDescent="0.2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 x14ac:dyDescent="0.2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 x14ac:dyDescent="0.2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 x14ac:dyDescent="0.2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 x14ac:dyDescent="0.2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 x14ac:dyDescent="0.2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 x14ac:dyDescent="0.2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 x14ac:dyDescent="0.2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 x14ac:dyDescent="0.2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 x14ac:dyDescent="0.2">
      <c r="A100" s="29">
        <f>A82</f>
        <v>1</v>
      </c>
      <c r="B100" s="30">
        <f>B82</f>
        <v>5</v>
      </c>
      <c r="C100" s="57" t="s">
        <v>4</v>
      </c>
      <c r="D100" s="58"/>
      <c r="E100" s="31"/>
      <c r="F100" s="32">
        <f>F89+F99</f>
        <v>570</v>
      </c>
      <c r="G100" s="32">
        <f t="shared" ref="G100" si="50">G89+G99</f>
        <v>20.840000000000003</v>
      </c>
      <c r="H100" s="32">
        <f t="shared" ref="H100" si="51">H89+H99</f>
        <v>22.708000000000002</v>
      </c>
      <c r="I100" s="32">
        <f t="shared" ref="I100" si="52">I89+I99</f>
        <v>96.02000000000001</v>
      </c>
      <c r="J100" s="32">
        <f t="shared" ref="J100:L100" si="53">J89+J99</f>
        <v>682.61999999999989</v>
      </c>
      <c r="K100" s="32"/>
      <c r="L100" s="32">
        <f t="shared" si="53"/>
        <v>73.490000000000009</v>
      </c>
    </row>
    <row r="101" spans="1:12" ht="15" x14ac:dyDescent="0.25">
      <c r="A101" s="20">
        <v>2</v>
      </c>
      <c r="B101" s="21">
        <v>1</v>
      </c>
      <c r="C101" s="22" t="s">
        <v>20</v>
      </c>
      <c r="D101" s="5" t="s">
        <v>21</v>
      </c>
      <c r="E101" s="39" t="str">
        <f>'[1]2лист'!B30</f>
        <v>Рыба жарнгая (минтай) с соусом</v>
      </c>
      <c r="F101" s="40" t="str">
        <f>'[1]2лист'!F30</f>
        <v>90\22</v>
      </c>
      <c r="G101" s="40">
        <f>'[1]2лист'!G30</f>
        <v>18.46</v>
      </c>
      <c r="H101" s="40">
        <f>'[1]2лист'!H30</f>
        <v>19.39</v>
      </c>
      <c r="I101" s="40">
        <f>'[1]2лист'!I30</f>
        <v>26.01</v>
      </c>
      <c r="J101" s="40">
        <f>'[1]2лист'!J30</f>
        <v>264</v>
      </c>
      <c r="K101" s="41" t="str">
        <f>'[1]2лист'!A30</f>
        <v>ТТК-109</v>
      </c>
      <c r="L101" s="40">
        <v>47.23</v>
      </c>
    </row>
    <row r="102" spans="1:12" ht="15" x14ac:dyDescent="0.25">
      <c r="A102" s="23"/>
      <c r="B102" s="15"/>
      <c r="C102" s="11"/>
      <c r="D102" s="6"/>
      <c r="E102" s="42" t="str">
        <f>'[1]2лист'!B31</f>
        <v>Картофельное пюре</v>
      </c>
      <c r="F102" s="43">
        <f>'[1]2лист'!F31</f>
        <v>150</v>
      </c>
      <c r="G102" s="43">
        <f>'[1]2лист'!G31</f>
        <v>2.59</v>
      </c>
      <c r="H102" s="43">
        <f>'[1]2лист'!H31</f>
        <v>4.28</v>
      </c>
      <c r="I102" s="43">
        <f>'[1]2лист'!I31</f>
        <v>20.8</v>
      </c>
      <c r="J102" s="43">
        <f>'[1]2лист'!J31</f>
        <v>132.69999999999999</v>
      </c>
      <c r="K102" s="44" t="str">
        <f>'[1]2лист'!A31</f>
        <v>ТТК-166</v>
      </c>
      <c r="L102" s="43">
        <v>17.739999999999998</v>
      </c>
    </row>
    <row r="103" spans="1:12" ht="15" x14ac:dyDescent="0.25">
      <c r="A103" s="23"/>
      <c r="B103" s="15"/>
      <c r="C103" s="11"/>
      <c r="D103" s="7" t="s">
        <v>22</v>
      </c>
      <c r="E103" s="42" t="str">
        <f>'[1]2лист'!B33</f>
        <v>Напиток из варенья</v>
      </c>
      <c r="F103" s="43">
        <f>'[1]2лист'!F33</f>
        <v>180</v>
      </c>
      <c r="G103" s="43">
        <f>'[1]2лист'!G33</f>
        <v>7.0000000000000007E-2</v>
      </c>
      <c r="H103" s="43">
        <f>'[1]2лист'!H33</f>
        <v>0.05</v>
      </c>
      <c r="I103" s="43">
        <f>'[1]2лист'!I33</f>
        <v>23.08</v>
      </c>
      <c r="J103" s="43">
        <f>'[1]2лист'!J33</f>
        <v>90.9</v>
      </c>
      <c r="K103" s="44" t="str">
        <f>'[1]2лист'!A33</f>
        <v>702-2004</v>
      </c>
      <c r="L103" s="43">
        <v>4.29</v>
      </c>
    </row>
    <row r="104" spans="1:12" ht="15" x14ac:dyDescent="0.25">
      <c r="A104" s="23"/>
      <c r="B104" s="15"/>
      <c r="C104" s="11"/>
      <c r="D104" s="7" t="s">
        <v>23</v>
      </c>
      <c r="E104" s="42" t="str">
        <f>'[1]2лист'!B34</f>
        <v>Хлеб пшеничный</v>
      </c>
      <c r="F104" s="43">
        <f>'[1]2лист'!F34</f>
        <v>30</v>
      </c>
      <c r="G104" s="43">
        <f>'[1]2лист'!G34</f>
        <v>2.2799999999999998</v>
      </c>
      <c r="H104" s="43">
        <f>'[1]2лист'!H34</f>
        <v>0.24</v>
      </c>
      <c r="I104" s="43">
        <f>'[1]2лист'!I34</f>
        <v>14.76</v>
      </c>
      <c r="J104" s="43">
        <f>'[1]2лист'!J34</f>
        <v>70.5</v>
      </c>
      <c r="K104" s="44" t="str">
        <f>'[1]2лист'!A34</f>
        <v>пром.</v>
      </c>
      <c r="L104" s="43">
        <v>1.77</v>
      </c>
    </row>
    <row r="105" spans="1:12" ht="15" x14ac:dyDescent="0.25">
      <c r="A105" s="23"/>
      <c r="B105" s="15"/>
      <c r="C105" s="11"/>
      <c r="D105" s="7" t="s">
        <v>24</v>
      </c>
      <c r="E105" s="42"/>
      <c r="F105" s="43"/>
      <c r="G105" s="43"/>
      <c r="H105" s="43"/>
      <c r="I105" s="43"/>
      <c r="J105" s="43"/>
      <c r="K105" s="44"/>
      <c r="L105" s="43"/>
    </row>
    <row r="106" spans="1:12" ht="15" x14ac:dyDescent="0.25">
      <c r="A106" s="23"/>
      <c r="B106" s="15"/>
      <c r="C106" s="11"/>
      <c r="D106" s="6"/>
      <c r="E106" s="42" t="str">
        <f>'[1]2лист'!$B$32</f>
        <v>Свекла отварная</v>
      </c>
      <c r="F106" s="43">
        <f>'[1]2лист'!F32</f>
        <v>30</v>
      </c>
      <c r="G106" s="43">
        <f>'[1]2лист'!G32</f>
        <v>0.31</v>
      </c>
      <c r="H106" s="43">
        <f>'[1]2лист'!H32</f>
        <v>0</v>
      </c>
      <c r="I106" s="43">
        <f>'[1]2лист'!I32</f>
        <v>1.97</v>
      </c>
      <c r="J106" s="43">
        <f>'[1]2лист'!J32</f>
        <v>9.44</v>
      </c>
      <c r="K106" s="44" t="str">
        <f>'[1]2лист'!$A$32</f>
        <v>Табл.32</v>
      </c>
      <c r="L106" s="43">
        <v>2.46</v>
      </c>
    </row>
    <row r="107" spans="1:12" ht="15" x14ac:dyDescent="0.2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 x14ac:dyDescent="0.25">
      <c r="A108" s="24"/>
      <c r="B108" s="17"/>
      <c r="C108" s="8"/>
      <c r="D108" s="18" t="s">
        <v>33</v>
      </c>
      <c r="E108" s="9"/>
      <c r="F108" s="19">
        <f>SUM(F101:F107)</f>
        <v>390</v>
      </c>
      <c r="G108" s="19">
        <f t="shared" ref="G108:J108" si="54">SUM(G101:G107)</f>
        <v>23.71</v>
      </c>
      <c r="H108" s="19">
        <f t="shared" si="54"/>
        <v>23.96</v>
      </c>
      <c r="I108" s="19">
        <f t="shared" si="54"/>
        <v>86.62</v>
      </c>
      <c r="J108" s="19">
        <f t="shared" si="54"/>
        <v>567.54000000000008</v>
      </c>
      <c r="K108" s="25"/>
      <c r="L108" s="19">
        <f t="shared" ref="L108" si="55">SUM(L101:L107)</f>
        <v>73.489999999999995</v>
      </c>
    </row>
    <row r="109" spans="1:12" ht="15" x14ac:dyDescent="0.2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 x14ac:dyDescent="0.2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 x14ac:dyDescent="0.2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 x14ac:dyDescent="0.2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 x14ac:dyDescent="0.2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 x14ac:dyDescent="0.2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 x14ac:dyDescent="0.2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 x14ac:dyDescent="0.2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 x14ac:dyDescent="0.2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 x14ac:dyDescent="0.2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 x14ac:dyDescent="0.2">
      <c r="A119" s="29">
        <f>A101</f>
        <v>2</v>
      </c>
      <c r="B119" s="30">
        <f>B101</f>
        <v>1</v>
      </c>
      <c r="C119" s="57" t="s">
        <v>4</v>
      </c>
      <c r="D119" s="58"/>
      <c r="E119" s="31"/>
      <c r="F119" s="32">
        <f>F108+F118</f>
        <v>390</v>
      </c>
      <c r="G119" s="32">
        <f t="shared" ref="G119" si="58">G108+G118</f>
        <v>23.71</v>
      </c>
      <c r="H119" s="32">
        <f t="shared" ref="H119" si="59">H108+H118</f>
        <v>23.96</v>
      </c>
      <c r="I119" s="32">
        <f t="shared" ref="I119" si="60">I108+I118</f>
        <v>86.62</v>
      </c>
      <c r="J119" s="32">
        <f t="shared" ref="J119:L119" si="61">J108+J118</f>
        <v>567.54000000000008</v>
      </c>
      <c r="K119" s="32"/>
      <c r="L119" s="32">
        <f t="shared" si="61"/>
        <v>73.489999999999995</v>
      </c>
    </row>
    <row r="120" spans="1:12" ht="15" x14ac:dyDescent="0.25">
      <c r="A120" s="14">
        <v>2</v>
      </c>
      <c r="B120" s="15">
        <v>2</v>
      </c>
      <c r="C120" s="22" t="s">
        <v>20</v>
      </c>
      <c r="D120" s="5" t="s">
        <v>21</v>
      </c>
      <c r="E120" s="39" t="str">
        <f>'[1]3 лист'!C7</f>
        <v>Сырники с морковью</v>
      </c>
      <c r="F120" s="40">
        <f>'[1]3 лист'!G7</f>
        <v>150</v>
      </c>
      <c r="G120" s="40">
        <f>'[1]3 лист'!H7</f>
        <v>29.61</v>
      </c>
      <c r="H120" s="40">
        <f>'[1]3 лист'!I7</f>
        <v>23.79</v>
      </c>
      <c r="I120" s="40">
        <f>'[1]3 лист'!J7</f>
        <v>59.67</v>
      </c>
      <c r="J120" s="40">
        <f>'[1]3 лист'!K7</f>
        <v>370.7</v>
      </c>
      <c r="K120" s="60" t="str">
        <f>'[1]3 лист'!B7</f>
        <v>358-2004</v>
      </c>
      <c r="L120" s="40">
        <v>52.07</v>
      </c>
    </row>
    <row r="121" spans="1:12" ht="15" x14ac:dyDescent="0.25">
      <c r="A121" s="14"/>
      <c r="B121" s="15"/>
      <c r="C121" s="11"/>
      <c r="D121" s="6"/>
      <c r="E121" s="42" t="str">
        <f>'[1]3 лист'!C8</f>
        <v>Варенье яблочное</v>
      </c>
      <c r="F121" s="43">
        <f>'[1]3 лист'!G8</f>
        <v>26</v>
      </c>
      <c r="G121" s="43">
        <f>'[1]3 лист'!H8</f>
        <v>0.1</v>
      </c>
      <c r="H121" s="43">
        <f>'[1]3 лист'!I8</f>
        <v>0.08</v>
      </c>
      <c r="I121" s="43">
        <f>'[1]3 лист'!J8</f>
        <v>21.52</v>
      </c>
      <c r="J121" s="43">
        <f>'[1]3 лист'!K8</f>
        <v>76.209999999999994</v>
      </c>
      <c r="K121" s="61" t="str">
        <f>'[1]3 лист'!B8</f>
        <v>Пром.</v>
      </c>
      <c r="L121" s="43">
        <v>4.04</v>
      </c>
    </row>
    <row r="122" spans="1:12" ht="15" x14ac:dyDescent="0.25">
      <c r="A122" s="14"/>
      <c r="B122" s="15"/>
      <c r="C122" s="11"/>
      <c r="D122" s="7" t="s">
        <v>22</v>
      </c>
      <c r="E122" s="42" t="str">
        <f>'[1]3 лист'!C9</f>
        <v>Чай с сахаром</v>
      </c>
      <c r="F122" s="43" t="str">
        <f>'[1]3 лист'!G9</f>
        <v>180\9</v>
      </c>
      <c r="G122" s="43">
        <f>'[1]3 лист'!H9</f>
        <v>0.18</v>
      </c>
      <c r="H122" s="43">
        <f>'[1]3 лист'!I9</f>
        <v>0</v>
      </c>
      <c r="I122" s="43">
        <f>'[1]3 лист'!J9</f>
        <v>13.53</v>
      </c>
      <c r="J122" s="43">
        <f>'[1]3 лист'!K9</f>
        <v>54.89</v>
      </c>
      <c r="K122" s="61" t="str">
        <f>'[1]3 лист'!B9</f>
        <v>685-2004</v>
      </c>
      <c r="L122" s="43">
        <v>1.63</v>
      </c>
    </row>
    <row r="123" spans="1:12" ht="15" x14ac:dyDescent="0.25">
      <c r="A123" s="14"/>
      <c r="B123" s="15"/>
      <c r="C123" s="11"/>
      <c r="D123" s="7" t="s">
        <v>23</v>
      </c>
      <c r="E123" s="42"/>
      <c r="F123" s="43"/>
      <c r="G123" s="43"/>
      <c r="H123" s="43"/>
      <c r="I123" s="43"/>
      <c r="J123" s="43"/>
      <c r="K123" s="44"/>
      <c r="L123" s="43"/>
    </row>
    <row r="124" spans="1:12" ht="15" x14ac:dyDescent="0.25">
      <c r="A124" s="14"/>
      <c r="B124" s="15"/>
      <c r="C124" s="11"/>
      <c r="D124" s="7" t="s">
        <v>24</v>
      </c>
      <c r="E124" s="42" t="str">
        <f>'[1]3 лист'!$C$10</f>
        <v>Яблоки свежие</v>
      </c>
      <c r="F124" s="43">
        <f>'[1]3 лист'!G10</f>
        <v>140</v>
      </c>
      <c r="G124" s="43">
        <f>'[1]3 лист'!H10</f>
        <v>0.56000000000000005</v>
      </c>
      <c r="H124" s="43">
        <f>'[1]3 лист'!I10</f>
        <v>0.56000000000000005</v>
      </c>
      <c r="I124" s="43">
        <f>'[1]3 лист'!J10</f>
        <v>13.75</v>
      </c>
      <c r="J124" s="43">
        <f>'[1]3 лист'!K10</f>
        <v>66.010000000000005</v>
      </c>
      <c r="K124" s="44" t="str">
        <f>'[1]3 лист'!$B$10</f>
        <v>Пром.</v>
      </c>
      <c r="L124" s="43">
        <v>15.75</v>
      </c>
    </row>
    <row r="125" spans="1:12" ht="15" x14ac:dyDescent="0.25">
      <c r="A125" s="14"/>
      <c r="B125" s="15"/>
      <c r="C125" s="11"/>
      <c r="D125" s="6"/>
      <c r="E125" s="42"/>
      <c r="F125" s="43"/>
      <c r="G125" s="43"/>
      <c r="H125" s="43"/>
      <c r="I125" s="43"/>
      <c r="J125" s="43"/>
      <c r="K125" s="44"/>
      <c r="L125" s="43"/>
    </row>
    <row r="126" spans="1:12" ht="15" x14ac:dyDescent="0.25">
      <c r="A126" s="14"/>
      <c r="B126" s="15"/>
      <c r="C126" s="11"/>
      <c r="D126" s="6"/>
      <c r="E126" s="42"/>
      <c r="F126" s="43"/>
      <c r="G126" s="43"/>
      <c r="H126" s="43"/>
      <c r="I126" s="43"/>
      <c r="J126" s="43"/>
      <c r="K126" s="44"/>
      <c r="L126" s="43"/>
    </row>
    <row r="127" spans="1:12" ht="15" x14ac:dyDescent="0.25">
      <c r="A127" s="16"/>
      <c r="B127" s="17"/>
      <c r="C127" s="8"/>
      <c r="D127" s="18" t="s">
        <v>33</v>
      </c>
      <c r="E127" s="9"/>
      <c r="F127" s="19">
        <f>SUM(F120:F126)</f>
        <v>316</v>
      </c>
      <c r="G127" s="19">
        <f t="shared" ref="G127:J127" si="62">SUM(G120:G126)</f>
        <v>30.45</v>
      </c>
      <c r="H127" s="19">
        <f t="shared" si="62"/>
        <v>24.429999999999996</v>
      </c>
      <c r="I127" s="19">
        <f t="shared" si="62"/>
        <v>108.47</v>
      </c>
      <c r="J127" s="19">
        <f t="shared" si="62"/>
        <v>567.80999999999995</v>
      </c>
      <c r="K127" s="25"/>
      <c r="L127" s="19">
        <f t="shared" ref="L127" si="63">SUM(L120:L126)</f>
        <v>73.490000000000009</v>
      </c>
    </row>
    <row r="128" spans="1:12" ht="15" x14ac:dyDescent="0.2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 x14ac:dyDescent="0.2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 x14ac:dyDescent="0.2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 x14ac:dyDescent="0.2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 x14ac:dyDescent="0.2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 x14ac:dyDescent="0.2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 x14ac:dyDescent="0.2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 x14ac:dyDescent="0.2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 x14ac:dyDescent="0.2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 x14ac:dyDescent="0.2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4">SUM(G128:G136)</f>
        <v>0</v>
      </c>
      <c r="H137" s="19">
        <f t="shared" si="64"/>
        <v>0</v>
      </c>
      <c r="I137" s="19">
        <f t="shared" si="64"/>
        <v>0</v>
      </c>
      <c r="J137" s="19">
        <f t="shared" si="64"/>
        <v>0</v>
      </c>
      <c r="K137" s="25"/>
      <c r="L137" s="19">
        <f t="shared" ref="L137" si="65">SUM(L128:L136)</f>
        <v>0</v>
      </c>
    </row>
    <row r="138" spans="1:12" ht="15" x14ac:dyDescent="0.2">
      <c r="A138" s="33">
        <f>A120</f>
        <v>2</v>
      </c>
      <c r="B138" s="33">
        <f>B120</f>
        <v>2</v>
      </c>
      <c r="C138" s="57" t="s">
        <v>4</v>
      </c>
      <c r="D138" s="58"/>
      <c r="E138" s="31"/>
      <c r="F138" s="32">
        <f>F127+F137</f>
        <v>316</v>
      </c>
      <c r="G138" s="32">
        <f t="shared" ref="G138" si="66">G127+G137</f>
        <v>30.45</v>
      </c>
      <c r="H138" s="32">
        <f t="shared" ref="H138" si="67">H127+H137</f>
        <v>24.429999999999996</v>
      </c>
      <c r="I138" s="32">
        <f t="shared" ref="I138" si="68">I127+I137</f>
        <v>108.47</v>
      </c>
      <c r="J138" s="32">
        <f t="shared" ref="J138:L138" si="69">J127+J137</f>
        <v>567.80999999999995</v>
      </c>
      <c r="K138" s="32"/>
      <c r="L138" s="32">
        <f t="shared" si="69"/>
        <v>73.490000000000009</v>
      </c>
    </row>
    <row r="139" spans="1:12" ht="15" x14ac:dyDescent="0.25">
      <c r="A139" s="20">
        <v>2</v>
      </c>
      <c r="B139" s="21">
        <v>3</v>
      </c>
      <c r="C139" s="22" t="s">
        <v>20</v>
      </c>
      <c r="D139" s="5" t="s">
        <v>21</v>
      </c>
      <c r="E139" s="39" t="str">
        <f>'[1]3 лист'!C15</f>
        <v>Тефтели из птицы с соусом</v>
      </c>
      <c r="F139" s="40" t="str">
        <f>'[1]3 лист'!G15</f>
        <v>90\45</v>
      </c>
      <c r="G139" s="40">
        <f>'[1]3 лист'!H15</f>
        <v>12.7</v>
      </c>
      <c r="H139" s="40">
        <f>'[1]3 лист'!I15</f>
        <v>23.84</v>
      </c>
      <c r="I139" s="40">
        <f>'[1]3 лист'!J15</f>
        <v>14.71</v>
      </c>
      <c r="J139" s="40">
        <f>'[1]3 лист'!K15</f>
        <v>326</v>
      </c>
      <c r="K139" s="41" t="str">
        <f>'[1]3 лист'!B15</f>
        <v>ТТК-151</v>
      </c>
      <c r="L139" s="40">
        <v>24.71</v>
      </c>
    </row>
    <row r="140" spans="1:12" ht="15" x14ac:dyDescent="0.25">
      <c r="A140" s="23"/>
      <c r="B140" s="15"/>
      <c r="C140" s="11"/>
      <c r="D140" s="6"/>
      <c r="E140" s="42" t="str">
        <f>'[1]3 лист'!C16</f>
        <v>Картофельное пюре</v>
      </c>
      <c r="F140" s="43">
        <f>'[1]3 лист'!G16</f>
        <v>150</v>
      </c>
      <c r="G140" s="43">
        <f>'[1]3 лист'!H16</f>
        <v>2.59</v>
      </c>
      <c r="H140" s="43">
        <f>'[1]3 лист'!I16</f>
        <v>4.28</v>
      </c>
      <c r="I140" s="43">
        <f>'[1]3 лист'!J16</f>
        <v>20.8</v>
      </c>
      <c r="J140" s="43">
        <f>'[1]3 лист'!K16</f>
        <v>132.69999999999999</v>
      </c>
      <c r="K140" s="44" t="str">
        <f>'[1]3 лист'!B16</f>
        <v>ТТК-166</v>
      </c>
      <c r="L140" s="43">
        <v>17.739999999999998</v>
      </c>
    </row>
    <row r="141" spans="1:12" ht="15" x14ac:dyDescent="0.25">
      <c r="A141" s="23"/>
      <c r="B141" s="15"/>
      <c r="C141" s="11"/>
      <c r="D141" s="7" t="s">
        <v>22</v>
      </c>
      <c r="E141" s="42" t="str">
        <f>'[1]3 лист'!C18</f>
        <v>Кофейный напиток на сгущенном мол.</v>
      </c>
      <c r="F141" s="43">
        <f>'[1]3 лист'!G18</f>
        <v>180</v>
      </c>
      <c r="G141" s="43">
        <f>'[1]3 лист'!H18</f>
        <v>1.73</v>
      </c>
      <c r="H141" s="43">
        <f>'[1]3 лист'!I18</f>
        <v>1.97</v>
      </c>
      <c r="I141" s="43">
        <f>'[1]3 лист'!J18</f>
        <v>26.9</v>
      </c>
      <c r="J141" s="43">
        <f>'[1]3 лист'!K18</f>
        <v>133.6</v>
      </c>
      <c r="K141" s="44" t="str">
        <f>'[1]3 лист'!B18</f>
        <v>ТТК-71</v>
      </c>
      <c r="L141" s="43">
        <v>13.51</v>
      </c>
    </row>
    <row r="142" spans="1:12" ht="15.75" customHeight="1" x14ac:dyDescent="0.25">
      <c r="A142" s="23"/>
      <c r="B142" s="15"/>
      <c r="C142" s="11"/>
      <c r="D142" s="7" t="s">
        <v>23</v>
      </c>
      <c r="E142" s="42" t="str">
        <f>'[1]3 лист'!C19</f>
        <v>Хлеб пшеничный</v>
      </c>
      <c r="F142" s="43">
        <f>'[1]3 лист'!G19</f>
        <v>34</v>
      </c>
      <c r="G142" s="43">
        <f>'[1]3 лист'!H19</f>
        <v>2.58</v>
      </c>
      <c r="H142" s="43">
        <f>'[1]3 лист'!I19</f>
        <v>0.27</v>
      </c>
      <c r="I142" s="43">
        <f>'[1]3 лист'!J19</f>
        <v>16.68</v>
      </c>
      <c r="J142" s="43">
        <f>'[1]3 лист'!K19</f>
        <v>79.67</v>
      </c>
      <c r="K142" s="44" t="str">
        <f>'[1]3 лист'!B19</f>
        <v>Пром.</v>
      </c>
      <c r="L142" s="43">
        <v>1.97</v>
      </c>
    </row>
    <row r="143" spans="1:12" ht="15" x14ac:dyDescent="0.2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15" x14ac:dyDescent="0.25">
      <c r="A144" s="23"/>
      <c r="B144" s="15"/>
      <c r="C144" s="11"/>
      <c r="D144" s="6"/>
      <c r="E144" s="42" t="str">
        <f>'[1]3 лист'!$C$17</f>
        <v>Икра кабачковая</v>
      </c>
      <c r="F144" s="43">
        <f>'[1]3 лист'!G17</f>
        <v>70</v>
      </c>
      <c r="G144" s="43">
        <f>'[1]3 лист'!H17</f>
        <v>2.7</v>
      </c>
      <c r="H144" s="43">
        <f>'[1]3 лист'!I17</f>
        <v>11.01</v>
      </c>
      <c r="I144" s="43">
        <f>'[1]3 лист'!J17</f>
        <v>13.8</v>
      </c>
      <c r="J144" s="43">
        <f>'[1]3 лист'!K17</f>
        <v>160.1</v>
      </c>
      <c r="K144" s="44" t="str">
        <f>'[1]3 лист'!$B$17</f>
        <v>Пром.</v>
      </c>
      <c r="L144" s="43">
        <v>15.56</v>
      </c>
    </row>
    <row r="145" spans="1:12" ht="15" x14ac:dyDescent="0.2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 x14ac:dyDescent="0.25">
      <c r="A146" s="24"/>
      <c r="B146" s="17"/>
      <c r="C146" s="8"/>
      <c r="D146" s="18" t="s">
        <v>33</v>
      </c>
      <c r="E146" s="9"/>
      <c r="F146" s="19">
        <f>SUM(F139:F145)</f>
        <v>434</v>
      </c>
      <c r="G146" s="19">
        <f t="shared" ref="G146:J146" si="70">SUM(G139:G145)</f>
        <v>22.3</v>
      </c>
      <c r="H146" s="19">
        <f t="shared" si="70"/>
        <v>41.37</v>
      </c>
      <c r="I146" s="19">
        <f t="shared" si="70"/>
        <v>92.89</v>
      </c>
      <c r="J146" s="19">
        <f t="shared" si="70"/>
        <v>832.06999999999994</v>
      </c>
      <c r="K146" s="25"/>
      <c r="L146" s="19">
        <f t="shared" ref="L146" si="71">SUM(L139:L145)</f>
        <v>73.489999999999995</v>
      </c>
    </row>
    <row r="147" spans="1:12" ht="15" x14ac:dyDescent="0.2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 x14ac:dyDescent="0.2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 x14ac:dyDescent="0.2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 x14ac:dyDescent="0.2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 x14ac:dyDescent="0.2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 x14ac:dyDescent="0.2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 x14ac:dyDescent="0.2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 x14ac:dyDescent="0.2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 x14ac:dyDescent="0.2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 x14ac:dyDescent="0.2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 x14ac:dyDescent="0.2">
      <c r="A157" s="29">
        <f>A139</f>
        <v>2</v>
      </c>
      <c r="B157" s="30">
        <f>B139</f>
        <v>3</v>
      </c>
      <c r="C157" s="57" t="s">
        <v>4</v>
      </c>
      <c r="D157" s="58"/>
      <c r="E157" s="31"/>
      <c r="F157" s="32">
        <f>F146+F156</f>
        <v>434</v>
      </c>
      <c r="G157" s="32">
        <f t="shared" ref="G157" si="74">G146+G156</f>
        <v>22.3</v>
      </c>
      <c r="H157" s="32">
        <f t="shared" ref="H157" si="75">H146+H156</f>
        <v>41.37</v>
      </c>
      <c r="I157" s="32">
        <f t="shared" ref="I157" si="76">I146+I156</f>
        <v>92.89</v>
      </c>
      <c r="J157" s="32">
        <f t="shared" ref="J157:L157" si="77">J146+J156</f>
        <v>832.06999999999994</v>
      </c>
      <c r="K157" s="32"/>
      <c r="L157" s="32">
        <f t="shared" si="77"/>
        <v>73.489999999999995</v>
      </c>
    </row>
    <row r="158" spans="1:12" ht="15" x14ac:dyDescent="0.25">
      <c r="A158" s="20">
        <v>2</v>
      </c>
      <c r="B158" s="21">
        <v>4</v>
      </c>
      <c r="C158" s="22" t="s">
        <v>20</v>
      </c>
      <c r="D158" s="5" t="s">
        <v>21</v>
      </c>
      <c r="E158" s="39" t="str">
        <f>'[1]3 лист'!C27</f>
        <v>Птица отварная (окорочок) с соусом</v>
      </c>
      <c r="F158" s="40" t="str">
        <f>'[1]3 лист'!G27</f>
        <v>90\55</v>
      </c>
      <c r="G158" s="40">
        <f>'[1]3 лист'!H27</f>
        <v>22.08</v>
      </c>
      <c r="H158" s="40">
        <f>'[1]3 лист'!I27</f>
        <v>18.989999999999998</v>
      </c>
      <c r="I158" s="40">
        <f>'[1]3 лист'!J27</f>
        <v>9.81</v>
      </c>
      <c r="J158" s="40">
        <f>'[1]3 лист'!K27</f>
        <v>260.39999999999998</v>
      </c>
      <c r="K158" s="41" t="str">
        <f>'[1]3 лист'!B27</f>
        <v>ТТК-111</v>
      </c>
      <c r="L158" s="40">
        <v>56.36</v>
      </c>
    </row>
    <row r="159" spans="1:12" ht="15" x14ac:dyDescent="0.25">
      <c r="A159" s="23"/>
      <c r="B159" s="15"/>
      <c r="C159" s="11"/>
      <c r="D159" s="6"/>
      <c r="E159" s="42" t="str">
        <f>'[1]3 лист'!C28</f>
        <v>Каша ячневая</v>
      </c>
      <c r="F159" s="43">
        <f>'[1]3 лист'!G28</f>
        <v>150</v>
      </c>
      <c r="G159" s="43">
        <f>'[1]3 лист'!H28</f>
        <v>4.6399999999999997</v>
      </c>
      <c r="H159" s="43">
        <f>'[1]3 лист'!I28</f>
        <v>4.1100000000000003</v>
      </c>
      <c r="I159" s="43">
        <f>'[1]3 лист'!J28</f>
        <v>30.25</v>
      </c>
      <c r="J159" s="43">
        <f>'[1]3 лист'!K28</f>
        <v>176.12</v>
      </c>
      <c r="K159" s="44" t="str">
        <f>'[1]3 лист'!B28</f>
        <v>508-2004</v>
      </c>
      <c r="L159" s="43">
        <v>5.45</v>
      </c>
    </row>
    <row r="160" spans="1:12" ht="15" x14ac:dyDescent="0.25">
      <c r="A160" s="23"/>
      <c r="B160" s="15"/>
      <c r="C160" s="11"/>
      <c r="D160" s="7" t="s">
        <v>22</v>
      </c>
      <c r="E160" s="42" t="str">
        <f>'[1]3 лист'!C30</f>
        <v>Чай с сахаром</v>
      </c>
      <c r="F160" s="43" t="str">
        <f>'[1]3 лист'!G30</f>
        <v>180\9</v>
      </c>
      <c r="G160" s="43">
        <f>'[1]3 лист'!H30</f>
        <v>0.18</v>
      </c>
      <c r="H160" s="43">
        <f>'[1]3 лист'!I30</f>
        <v>0</v>
      </c>
      <c r="I160" s="43">
        <f>'[1]3 лист'!J30</f>
        <v>13.53</v>
      </c>
      <c r="J160" s="43">
        <f>'[1]3 лист'!K30</f>
        <v>54.89</v>
      </c>
      <c r="K160" s="44" t="str">
        <f>'[1]3 лист'!B30</f>
        <v>685-2004</v>
      </c>
      <c r="L160" s="43">
        <v>1.63</v>
      </c>
    </row>
    <row r="161" spans="1:12" ht="15" x14ac:dyDescent="0.25">
      <c r="A161" s="23"/>
      <c r="B161" s="15"/>
      <c r="C161" s="11"/>
      <c r="D161" s="7" t="s">
        <v>23</v>
      </c>
      <c r="E161" s="42" t="str">
        <f>'[1]3 лист'!C31</f>
        <v>Хлеб пшеничный</v>
      </c>
      <c r="F161" s="43">
        <f>'[1]3 лист'!G31</f>
        <v>30</v>
      </c>
      <c r="G161" s="43">
        <f>'[1]3 лист'!H31</f>
        <v>2.2799999999999998</v>
      </c>
      <c r="H161" s="43">
        <f>'[1]3 лист'!I31</f>
        <v>0.24</v>
      </c>
      <c r="I161" s="43">
        <f>'[1]3 лист'!J31</f>
        <v>14.76</v>
      </c>
      <c r="J161" s="43">
        <f>'[1]3 лист'!K31</f>
        <v>70.5</v>
      </c>
      <c r="K161" s="44" t="str">
        <f>'[1]3 лист'!B31</f>
        <v>Пром.</v>
      </c>
      <c r="L161" s="43">
        <v>1.77</v>
      </c>
    </row>
    <row r="162" spans="1:12" ht="15" x14ac:dyDescent="0.2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 x14ac:dyDescent="0.25">
      <c r="A163" s="23"/>
      <c r="B163" s="15"/>
      <c r="C163" s="11"/>
      <c r="D163" s="6"/>
      <c r="E163" s="42" t="str">
        <f>'[1]3 лист'!$C$29</f>
        <v>Капуста тушеная</v>
      </c>
      <c r="F163" s="43">
        <f>'[1]3 лист'!G29</f>
        <v>60</v>
      </c>
      <c r="G163" s="43">
        <f>'[1]3 лист'!H29</f>
        <v>1.29</v>
      </c>
      <c r="H163" s="43">
        <f>'[1]3 лист'!I29</f>
        <v>1.86</v>
      </c>
      <c r="I163" s="43">
        <f>'[1]3 лист'!J29</f>
        <v>5.55</v>
      </c>
      <c r="J163" s="43">
        <f>'[1]3 лист'!K29</f>
        <v>46.47</v>
      </c>
      <c r="K163" s="44" t="str">
        <f>'[1]3 лист'!$B$29</f>
        <v>214-2004</v>
      </c>
      <c r="L163" s="43">
        <v>8.2799999999999994</v>
      </c>
    </row>
    <row r="164" spans="1:12" ht="15" x14ac:dyDescent="0.2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 x14ac:dyDescent="0.25">
      <c r="A165" s="24"/>
      <c r="B165" s="17"/>
      <c r="C165" s="8"/>
      <c r="D165" s="18" t="s">
        <v>33</v>
      </c>
      <c r="E165" s="9"/>
      <c r="F165" s="19">
        <f>SUM(F158:F164)</f>
        <v>240</v>
      </c>
      <c r="G165" s="19">
        <f t="shared" ref="G165:J165" si="78">SUM(G158:G164)</f>
        <v>30.47</v>
      </c>
      <c r="H165" s="19">
        <f t="shared" si="78"/>
        <v>25.199999999999996</v>
      </c>
      <c r="I165" s="19">
        <f t="shared" si="78"/>
        <v>73.900000000000006</v>
      </c>
      <c r="J165" s="19">
        <f t="shared" si="78"/>
        <v>608.38</v>
      </c>
      <c r="K165" s="25"/>
      <c r="L165" s="19">
        <f t="shared" ref="L165" si="79">SUM(L158:L164)</f>
        <v>73.490000000000009</v>
      </c>
    </row>
    <row r="166" spans="1:12" ht="15" x14ac:dyDescent="0.2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 x14ac:dyDescent="0.2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 x14ac:dyDescent="0.2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 x14ac:dyDescent="0.2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 x14ac:dyDescent="0.2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 x14ac:dyDescent="0.2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 x14ac:dyDescent="0.2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 x14ac:dyDescent="0.2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 x14ac:dyDescent="0.2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 x14ac:dyDescent="0.2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80">SUM(G166:G174)</f>
        <v>0</v>
      </c>
      <c r="H175" s="19">
        <f t="shared" si="80"/>
        <v>0</v>
      </c>
      <c r="I175" s="19">
        <f t="shared" si="80"/>
        <v>0</v>
      </c>
      <c r="J175" s="19">
        <f t="shared" si="80"/>
        <v>0</v>
      </c>
      <c r="K175" s="25"/>
      <c r="L175" s="19">
        <f t="shared" ref="L175" si="81">SUM(L166:L174)</f>
        <v>0</v>
      </c>
    </row>
    <row r="176" spans="1:12" ht="15" x14ac:dyDescent="0.2">
      <c r="A176" s="29">
        <f>A158</f>
        <v>2</v>
      </c>
      <c r="B176" s="30">
        <f>B158</f>
        <v>4</v>
      </c>
      <c r="C176" s="57" t="s">
        <v>4</v>
      </c>
      <c r="D176" s="58"/>
      <c r="E176" s="31"/>
      <c r="F176" s="32">
        <f>F165+F175</f>
        <v>240</v>
      </c>
      <c r="G176" s="32">
        <f t="shared" ref="G176" si="82">G165+G175</f>
        <v>30.47</v>
      </c>
      <c r="H176" s="32">
        <f t="shared" ref="H176" si="83">H165+H175</f>
        <v>25.199999999999996</v>
      </c>
      <c r="I176" s="32">
        <f t="shared" ref="I176" si="84">I165+I175</f>
        <v>73.900000000000006</v>
      </c>
      <c r="J176" s="32">
        <f t="shared" ref="J176:L176" si="85">J165+J175</f>
        <v>608.38</v>
      </c>
      <c r="K176" s="32"/>
      <c r="L176" s="32">
        <f t="shared" si="85"/>
        <v>73.490000000000009</v>
      </c>
    </row>
    <row r="177" spans="1:12" ht="15" x14ac:dyDescent="0.25">
      <c r="A177" s="20">
        <v>2</v>
      </c>
      <c r="B177" s="21">
        <v>5</v>
      </c>
      <c r="C177" s="22" t="s">
        <v>20</v>
      </c>
      <c r="D177" s="5" t="s">
        <v>21</v>
      </c>
      <c r="E177" s="39" t="str">
        <f>'[1]4 лист'!C7</f>
        <v>Шницель из птицы</v>
      </c>
      <c r="F177" s="40">
        <f>'[1]4 лист'!G7</f>
        <v>90</v>
      </c>
      <c r="G177" s="40">
        <f>'[1]4 лист'!H7</f>
        <v>14.33</v>
      </c>
      <c r="H177" s="40">
        <f>'[1]4 лист'!I7</f>
        <v>16.100000000000001</v>
      </c>
      <c r="I177" s="40">
        <f>'[1]4 лист'!J7</f>
        <v>12.76</v>
      </c>
      <c r="J177" s="40">
        <f>'[1]4 лист'!K7</f>
        <v>255.36</v>
      </c>
      <c r="K177" s="60" t="str">
        <f>'[1]4 лист'!B7</f>
        <v>ТТК-167</v>
      </c>
      <c r="L177" s="40">
        <v>23.31</v>
      </c>
    </row>
    <row r="178" spans="1:12" ht="15" x14ac:dyDescent="0.25">
      <c r="A178" s="23"/>
      <c r="B178" s="15"/>
      <c r="C178" s="11"/>
      <c r="D178" s="6"/>
      <c r="E178" s="42" t="str">
        <f>'[1]4 лист'!C8</f>
        <v>Каша гречневая</v>
      </c>
      <c r="F178" s="43">
        <f>'[1]4 лист'!G8</f>
        <v>150</v>
      </c>
      <c r="G178" s="43">
        <f>'[1]4 лист'!H8</f>
        <v>8.81</v>
      </c>
      <c r="H178" s="43">
        <f>'[1]4 лист'!I8</f>
        <v>6.09</v>
      </c>
      <c r="I178" s="43">
        <f>'[1]4 лист'!J8</f>
        <v>39.799999999999997</v>
      </c>
      <c r="J178" s="43">
        <f>'[1]4 лист'!K8</f>
        <v>249</v>
      </c>
      <c r="K178" s="61" t="str">
        <f>'[1]4 лист'!B8</f>
        <v>520-2004</v>
      </c>
      <c r="L178" s="43">
        <v>7.7</v>
      </c>
    </row>
    <row r="179" spans="1:12" ht="15" x14ac:dyDescent="0.25">
      <c r="A179" s="23"/>
      <c r="B179" s="15"/>
      <c r="C179" s="11"/>
      <c r="D179" s="7" t="s">
        <v>22</v>
      </c>
      <c r="E179" s="42" t="str">
        <f>'[1]4 лист'!C10</f>
        <v>Какао на сгущенном молоке</v>
      </c>
      <c r="F179" s="43">
        <f>'[1]4 лист'!G10</f>
        <v>180</v>
      </c>
      <c r="G179" s="43">
        <f>'[1]4 лист'!H10</f>
        <v>3.33</v>
      </c>
      <c r="H179" s="43">
        <f>'[1]4 лист'!I10</f>
        <v>3.44</v>
      </c>
      <c r="I179" s="43">
        <f>'[1]4 лист'!J10</f>
        <v>22.02</v>
      </c>
      <c r="J179" s="43">
        <f>'[1]4 лист'!K10</f>
        <v>133.30000000000001</v>
      </c>
      <c r="K179" s="44" t="str">
        <f>'[1]4 лист'!B10</f>
        <v>694-2004</v>
      </c>
      <c r="L179" s="43">
        <v>17.87</v>
      </c>
    </row>
    <row r="180" spans="1:12" ht="15" x14ac:dyDescent="0.25">
      <c r="A180" s="23"/>
      <c r="B180" s="15"/>
      <c r="C180" s="11"/>
      <c r="D180" s="7" t="s">
        <v>23</v>
      </c>
      <c r="E180" s="42" t="str">
        <f>'[1]4 лист'!C11</f>
        <v>Хлеб пшеничный</v>
      </c>
      <c r="F180" s="43">
        <f>'[1]4 лист'!G11</f>
        <v>30</v>
      </c>
      <c r="G180" s="43">
        <f>'[1]4 лист'!H11</f>
        <v>2.2799999999999998</v>
      </c>
      <c r="H180" s="43">
        <f>'[1]4 лист'!I11</f>
        <v>0.24</v>
      </c>
      <c r="I180" s="43">
        <f>'[1]4 лист'!J11</f>
        <v>14.76</v>
      </c>
      <c r="J180" s="43">
        <f>'[1]4 лист'!K11</f>
        <v>70.5</v>
      </c>
      <c r="K180" s="44" t="str">
        <f>'[1]4 лист'!B11</f>
        <v>Пром.</v>
      </c>
      <c r="L180" s="43">
        <v>1.77</v>
      </c>
    </row>
    <row r="181" spans="1:12" ht="15" x14ac:dyDescent="0.25">
      <c r="A181" s="23"/>
      <c r="B181" s="15"/>
      <c r="C181" s="11"/>
      <c r="D181" s="7" t="s">
        <v>24</v>
      </c>
      <c r="E181" s="42" t="str">
        <f>'[1]4 лист'!C12</f>
        <v>Яблоки свежие</v>
      </c>
      <c r="F181" s="43">
        <f>'[1]4 лист'!G12</f>
        <v>100</v>
      </c>
      <c r="G181" s="43">
        <f>'[1]4 лист'!H12</f>
        <v>0.4</v>
      </c>
      <c r="H181" s="43">
        <f>'[1]4 лист'!I12</f>
        <v>0.4</v>
      </c>
      <c r="I181" s="43">
        <f>'[1]4 лист'!J12</f>
        <v>9.76</v>
      </c>
      <c r="J181" s="43">
        <f>'[1]4 лист'!K12</f>
        <v>46.85</v>
      </c>
      <c r="K181" s="44" t="str">
        <f>'[1]4 лист'!B12</f>
        <v>Пром.</v>
      </c>
      <c r="L181" s="43">
        <v>11.25</v>
      </c>
    </row>
    <row r="182" spans="1:12" ht="15" x14ac:dyDescent="0.25">
      <c r="A182" s="23"/>
      <c r="B182" s="15"/>
      <c r="C182" s="11"/>
      <c r="D182" s="6"/>
      <c r="E182" s="42" t="str">
        <f>'[1]4 лист'!$C$9</f>
        <v>Огурец соленый</v>
      </c>
      <c r="F182" s="43">
        <f>'[1]4 лист'!G9</f>
        <v>50</v>
      </c>
      <c r="G182" s="43">
        <f>'[1]4 лист'!H9</f>
        <v>0.38</v>
      </c>
      <c r="H182" s="43">
        <f>'[1]4 лист'!I9</f>
        <v>0</v>
      </c>
      <c r="I182" s="43">
        <f>'[1]4 лист'!J9</f>
        <v>0</v>
      </c>
      <c r="J182" s="43">
        <f>'[1]4 лист'!K9</f>
        <v>6.23</v>
      </c>
      <c r="K182" s="44" t="str">
        <f>'[1]4 лист'!$B$9</f>
        <v>Пром.</v>
      </c>
      <c r="L182" s="43">
        <v>11.59</v>
      </c>
    </row>
    <row r="183" spans="1:12" ht="15" x14ac:dyDescent="0.2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 x14ac:dyDescent="0.25">
      <c r="A184" s="24"/>
      <c r="B184" s="17"/>
      <c r="C184" s="8"/>
      <c r="D184" s="18" t="s">
        <v>33</v>
      </c>
      <c r="E184" s="9"/>
      <c r="F184" s="19">
        <f>SUM(F177:F183)</f>
        <v>600</v>
      </c>
      <c r="G184" s="19">
        <f t="shared" ref="G184:J184" si="86">SUM(G177:G183)</f>
        <v>29.529999999999998</v>
      </c>
      <c r="H184" s="19">
        <f t="shared" si="86"/>
        <v>26.27</v>
      </c>
      <c r="I184" s="19">
        <f t="shared" si="86"/>
        <v>99.100000000000009</v>
      </c>
      <c r="J184" s="19">
        <f t="shared" si="86"/>
        <v>761.24000000000012</v>
      </c>
      <c r="K184" s="25"/>
      <c r="L184" s="19">
        <f t="shared" ref="L184" si="87">SUM(L177:L183)</f>
        <v>73.489999999999995</v>
      </c>
    </row>
    <row r="185" spans="1:12" ht="15" x14ac:dyDescent="0.2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 x14ac:dyDescent="0.2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 x14ac:dyDescent="0.2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 x14ac:dyDescent="0.2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 x14ac:dyDescent="0.2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 x14ac:dyDescent="0.2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 x14ac:dyDescent="0.2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 x14ac:dyDescent="0.2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 x14ac:dyDescent="0.2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 x14ac:dyDescent="0.2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8">SUM(G185:G193)</f>
        <v>0</v>
      </c>
      <c r="H194" s="19">
        <f t="shared" si="88"/>
        <v>0</v>
      </c>
      <c r="I194" s="19">
        <f t="shared" si="88"/>
        <v>0</v>
      </c>
      <c r="J194" s="19">
        <f t="shared" si="88"/>
        <v>0</v>
      </c>
      <c r="K194" s="25"/>
      <c r="L194" s="19">
        <f t="shared" ref="L194" si="89">SUM(L185:L193)</f>
        <v>0</v>
      </c>
    </row>
    <row r="195" spans="1:12" ht="15" x14ac:dyDescent="0.2">
      <c r="A195" s="29">
        <f>A177</f>
        <v>2</v>
      </c>
      <c r="B195" s="30">
        <f>B177</f>
        <v>5</v>
      </c>
      <c r="C195" s="57" t="s">
        <v>4</v>
      </c>
      <c r="D195" s="58"/>
      <c r="E195" s="31"/>
      <c r="F195" s="32">
        <f>F184+F194</f>
        <v>600</v>
      </c>
      <c r="G195" s="32">
        <f t="shared" ref="G195" si="90">G184+G194</f>
        <v>29.529999999999998</v>
      </c>
      <c r="H195" s="32">
        <f t="shared" ref="H195" si="91">H184+H194</f>
        <v>26.27</v>
      </c>
      <c r="I195" s="32">
        <f t="shared" ref="I195" si="92">I184+I194</f>
        <v>99.100000000000009</v>
      </c>
      <c r="J195" s="32">
        <f t="shared" ref="J195:L195" si="93">J184+J194</f>
        <v>761.24000000000012</v>
      </c>
      <c r="K195" s="32"/>
      <c r="L195" s="32">
        <f t="shared" si="93"/>
        <v>73.489999999999995</v>
      </c>
    </row>
    <row r="196" spans="1:12" x14ac:dyDescent="0.2">
      <c r="A196" s="27"/>
      <c r="B196" s="28"/>
      <c r="C196" s="59" t="s">
        <v>5</v>
      </c>
      <c r="D196" s="59"/>
      <c r="E196" s="59"/>
      <c r="F196" s="34">
        <f>(F24+F43+F62+F81+F100+F119+F138+F157+F176+F195)/(IF(F24=0,0,1)+IF(F43=0,0,1)+IF(F62=0,0,1)+IF(F81=0,0,1)+IF(F100=0,0,1)+IF(F119=0,0,1)+IF(F138=0,0,1)+IF(F157=0,0,1)+IF(F176=0,0,1)+IF(F195=0,0,1))</f>
        <v>406</v>
      </c>
      <c r="G196" s="34">
        <f t="shared" ref="G196:J196" si="94">(G24+G43+G62+G81+G100+G119+G138+G157+G176+G195)/(IF(G24=0,0,1)+IF(G43=0,0,1)+IF(G62=0,0,1)+IF(G81=0,0,1)+IF(G100=0,0,1)+IF(G119=0,0,1)+IF(G138=0,0,1)+IF(G157=0,0,1)+IF(G176=0,0,1)+IF(G195=0,0,1))</f>
        <v>29.629399999999997</v>
      </c>
      <c r="H196" s="34">
        <f t="shared" si="94"/>
        <v>28.819200000000002</v>
      </c>
      <c r="I196" s="34">
        <f t="shared" si="94"/>
        <v>96.490000000000009</v>
      </c>
      <c r="J196" s="34">
        <f t="shared" si="94"/>
        <v>715.46299999999997</v>
      </c>
      <c r="K196" s="34"/>
      <c r="L196" s="34">
        <f t="shared" ref="L196" si="95">(L24+L43+L62+L81+L100+L119+L138+L157+L176+L195)/(IF(L24=0,0,1)+IF(L43=0,0,1)+IF(L62=0,0,1)+IF(L81=0,0,1)+IF(L100=0,0,1)+IF(L119=0,0,1)+IF(L138=0,0,1)+IF(L157=0,0,1)+IF(L176=0,0,1)+IF(L195=0,0,1))</f>
        <v>73.490000000000009</v>
      </c>
    </row>
  </sheetData>
  <sheetProtection sheet="1" objects="1" scenarios="1"/>
  <mergeCells count="14"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Денис</cp:lastModifiedBy>
  <dcterms:created xsi:type="dcterms:W3CDTF">2022-05-16T14:23:56Z</dcterms:created>
  <dcterms:modified xsi:type="dcterms:W3CDTF">2023-10-20T07:41:06Z</dcterms:modified>
</cp:coreProperties>
</file>